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<sst xmlns="http://schemas.openxmlformats.org/spreadsheetml/2006/main" count="26" uniqueCount="23">
  <si>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</si>
  <si>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</si>
  <si>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</si>
  <si>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</si>
  <si>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</si>
  <si>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</si>
  <si>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</si>
  <si>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</si>
  <si>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</si>
  <si>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</si>
  <si>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</si>
  <si>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</si>
  <si>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</si>
  <si>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</si>
  <si>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</si>
  <si>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</si>
  <si>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</si>
  <si>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</si>
  <si>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</si>
  <si>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</si>
  <si>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</si>
  <si>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</si>
  <si>
    <t>Prey (grams) to Add at Start of Generation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</si>
</sst>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31481381"/>
        <c:axId val="40544818"/>
      </c:barChart>
      <c:catAx>
        <c:axId val="31481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44818"/>
        <c:crosses val="autoZero"/>
        <c:auto val="1"/>
        <c:lblOffset val="100"/>
        <c:noMultiLvlLbl val="0"/>
      </c:catAx>
      <c:valAx>
        <c:axId val="4054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1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34949035"/>
        <c:axId val="6889056"/>
      </c:lineChart>
      <c:catAx>
        <c:axId val="3494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89056"/>
        <c:crosses val="autoZero"/>
        <c:auto val="1"/>
        <c:lblOffset val="100"/>
        <c:noMultiLvlLbl val="0"/>
      </c:catAx>
      <c:valAx>
        <c:axId val="688905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49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75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9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16</v>
      </c>
      <c r="C4" s="46" t="s">
        <v>7</v>
      </c>
      <c r="D4" s="47"/>
      <c r="E4" s="48" t="s">
        <v>8</v>
      </c>
      <c r="F4" s="48"/>
      <c r="G4" s="44" t="s">
        <v>17</v>
      </c>
      <c r="H4" s="45"/>
      <c r="I4" s="54" t="s">
        <v>19</v>
      </c>
      <c r="J4" s="54"/>
      <c r="K4" s="14"/>
      <c r="L4" s="1"/>
      <c r="M4" s="2"/>
      <c r="N4" s="1"/>
      <c r="O4" s="1"/>
    </row>
    <row r="5" spans="2:15" ht="12.75">
      <c r="B5" s="37" t="s">
        <v>18</v>
      </c>
      <c r="C5" s="55">
        <v>1.5</v>
      </c>
      <c r="D5" s="56"/>
      <c r="E5" s="49">
        <v>1.03</v>
      </c>
      <c r="F5" s="49"/>
      <c r="G5" s="50">
        <v>200</v>
      </c>
      <c r="H5" s="50"/>
      <c r="I5" s="49">
        <v>500</v>
      </c>
      <c r="J5" s="49"/>
      <c r="K5" s="1"/>
      <c r="L5" s="1"/>
      <c r="M5" s="1"/>
      <c r="N5" s="1"/>
      <c r="O5" s="1"/>
    </row>
    <row r="6" spans="2:15" ht="12.75">
      <c r="B6" s="37" t="s">
        <v>21</v>
      </c>
      <c r="C6" s="55">
        <v>2</v>
      </c>
      <c r="D6" s="56"/>
      <c r="E6" s="49">
        <v>1.03</v>
      </c>
      <c r="F6" s="49"/>
      <c r="G6" s="50">
        <v>200</v>
      </c>
      <c r="H6" s="50"/>
      <c r="I6" s="49">
        <v>750</v>
      </c>
      <c r="J6" s="49"/>
      <c r="K6" s="1"/>
      <c r="L6" s="1"/>
      <c r="M6" s="1"/>
      <c r="N6" s="1"/>
      <c r="O6" s="1"/>
    </row>
    <row r="7" spans="2:15" ht="12.75">
      <c r="B7" s="37" t="s">
        <v>15</v>
      </c>
      <c r="C7" s="55">
        <v>2.5</v>
      </c>
      <c r="D7" s="56"/>
      <c r="E7" s="49">
        <v>0.19</v>
      </c>
      <c r="F7" s="49"/>
      <c r="G7" s="50">
        <v>200</v>
      </c>
      <c r="H7" s="50"/>
      <c r="I7" s="49">
        <v>1000</v>
      </c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20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10</v>
      </c>
      <c r="C10" s="38">
        <v>6</v>
      </c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11</v>
      </c>
      <c r="C11" s="39">
        <v>5</v>
      </c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12</v>
      </c>
      <c r="C12" s="39">
        <v>6</v>
      </c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>
        <v>0</v>
      </c>
      <c r="D16" s="40">
        <v>98</v>
      </c>
      <c r="E16" s="40">
        <v>78</v>
      </c>
      <c r="F16" s="40">
        <v>150</v>
      </c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>
        <v>150</v>
      </c>
      <c r="D17" s="40">
        <v>0</v>
      </c>
      <c r="E17" s="40">
        <v>167</v>
      </c>
      <c r="F17" s="40">
        <v>44</v>
      </c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>
        <v>22</v>
      </c>
      <c r="D18" s="40">
        <v>34</v>
      </c>
      <c r="E18" s="40">
        <v>10</v>
      </c>
      <c r="F18" s="40">
        <v>4</v>
      </c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>
        <v>40</v>
      </c>
      <c r="D22" s="40">
        <v>78</v>
      </c>
      <c r="E22" s="40">
        <v>145</v>
      </c>
      <c r="F22" s="40">
        <v>89</v>
      </c>
      <c r="G22" s="40"/>
      <c r="H22" s="40"/>
      <c r="I22" s="40"/>
      <c r="J22" s="41"/>
    </row>
    <row r="23" spans="2:10" ht="12.75">
      <c r="B23" s="20" t="s">
        <v>2</v>
      </c>
      <c r="C23" s="40">
        <v>71</v>
      </c>
      <c r="D23" s="40">
        <v>34</v>
      </c>
      <c r="E23" s="40">
        <v>30</v>
      </c>
      <c r="F23" s="40">
        <v>45</v>
      </c>
      <c r="G23" s="40"/>
      <c r="H23" s="40"/>
      <c r="I23" s="40"/>
      <c r="J23" s="41"/>
    </row>
    <row r="24" spans="2:10" ht="13.5" thickBot="1">
      <c r="B24" s="27" t="s">
        <v>3</v>
      </c>
      <c r="C24" s="42">
        <v>61</v>
      </c>
      <c r="D24" s="42">
        <v>20</v>
      </c>
      <c r="E24" s="42">
        <v>80</v>
      </c>
      <c r="F24" s="42">
        <v>64</v>
      </c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13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22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>
        <f>+(IF(D36="","",IF((ROUND((D36-(C36-(C16/$E5))),0)&gt;0),ROUND((D36-(C36-(C16/$E5))),0),0)))*E5</f>
        <v>103</v>
      </c>
      <c r="E30" s="35">
        <f aca="true" t="shared" si="0" ref="E30:J32">+IF(E36="","",IF((ROUND((E36-(D36-(D16/$E5))),0)&gt;0),ROUND((E36-(D36-(D16/$E5))),0),0))</f>
        <v>102</v>
      </c>
      <c r="F30" s="35">
        <f t="shared" si="0"/>
        <v>116</v>
      </c>
      <c r="G30" s="35">
        <f t="shared" si="0"/>
        <v>101</v>
      </c>
      <c r="H30" s="35">
        <f t="shared" si="0"/>
      </c>
      <c r="I30" s="35">
        <f t="shared" si="0"/>
      </c>
      <c r="J30" s="36">
        <f t="shared" si="0"/>
      </c>
    </row>
    <row r="31" spans="2:10" ht="12.75">
      <c r="B31" s="20" t="str">
        <f>+"Prey 2: "&amp;B6</f>
        <v>Prey 2: Gt. Northern Beans</v>
      </c>
      <c r="C31" s="34"/>
      <c r="D31" s="35">
        <f>+(IF(D37="","",IF((ROUND((D37-(C37-(C17/$E6))),0)&gt;0),ROUND((D37-(C37-(C17/$E6))),0),0)))*E6</f>
        <v>56.65</v>
      </c>
      <c r="E31" s="35">
        <f t="shared" si="0"/>
        <v>109</v>
      </c>
      <c r="F31" s="35">
        <f t="shared" si="0"/>
        <v>56</v>
      </c>
      <c r="G31" s="35">
        <f t="shared" si="0"/>
        <v>70</v>
      </c>
      <c r="H31" s="35">
        <f t="shared" si="0"/>
      </c>
      <c r="I31" s="35">
        <f t="shared" si="0"/>
      </c>
      <c r="J31" s="36">
        <f t="shared" si="0"/>
      </c>
    </row>
    <row r="32" spans="2:10" ht="12.75">
      <c r="B32" s="23" t="str">
        <f>+"Prey 3: "&amp;B7</f>
        <v>Prey 3: Black-eyed Peas</v>
      </c>
      <c r="C32" s="34"/>
      <c r="D32" s="35">
        <f>(+IF(D38="","",IF((ROUND((D38-(C38-(C18/$E7))),0)&gt;0),ROUND((D38-(C38-(C18/$E7))),0),0)))*E7</f>
        <v>24.13</v>
      </c>
      <c r="E32" s="35">
        <f t="shared" si="0"/>
        <v>48</v>
      </c>
      <c r="F32" s="35">
        <f t="shared" si="0"/>
        <v>41</v>
      </c>
      <c r="G32" s="35">
        <f t="shared" si="0"/>
        <v>70</v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200</v>
      </c>
      <c r="D36" s="5">
        <f>+IF(C16="","",IF(ROUND(((C36-(C16/$E5))*($C5)),0)&gt;0,IF(ROUND(((C36-(C16/$E5))*($C5)),0)&gt;$I5,$I5,ROUND(((C36-(C16/$E5))*($C5)),0)),0))</f>
        <v>300</v>
      </c>
      <c r="E36" s="5">
        <f>+IF(D16="","",IF(ROUND(((D36-(D16/$E5))*($C5)),0)&gt;0,IF(ROUND(((D36-(D16/$E5))*($C5)),0)&gt;$I5,$I5,ROUND(((D36-(D16/$E5))*($C5)),0)),0))</f>
        <v>307</v>
      </c>
      <c r="F36" s="5">
        <f aca="true" t="shared" si="1" ref="D36:J38">+IF(E16="","",IF(ROUND(((E36-(E16/$E5))*($C5)),0)&gt;0,IF(ROUND(((E36-(E16/$E5))*($C5)),0)&gt;$I5,$I5,ROUND(((E36-(E16/$E5))*($C5)),0)),0))</f>
        <v>347</v>
      </c>
      <c r="G36" s="5">
        <f t="shared" si="1"/>
        <v>302</v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200</v>
      </c>
      <c r="D37" s="5">
        <f t="shared" si="1"/>
        <v>109</v>
      </c>
      <c r="E37" s="5">
        <f>+IF(D17="","",IF(ROUND(((D37-(D17/$E6))*($C6)),0)&gt;0,IF(ROUND(((D37-(D17/$E6))*($C6)),0)&gt;$I6,$I6,ROUND(((D37-(D17/$E6))*($C6)),0)),0))</f>
        <v>218</v>
      </c>
      <c r="F37" s="5">
        <f t="shared" si="1"/>
        <v>112</v>
      </c>
      <c r="G37" s="5">
        <f t="shared" si="1"/>
        <v>139</v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200</v>
      </c>
      <c r="D38" s="5">
        <f t="shared" si="1"/>
        <v>211</v>
      </c>
      <c r="E38" s="5">
        <f t="shared" si="1"/>
        <v>80</v>
      </c>
      <c r="F38" s="5">
        <f t="shared" si="1"/>
        <v>68</v>
      </c>
      <c r="G38" s="5">
        <f t="shared" si="1"/>
        <v>117</v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6</v>
      </c>
      <c r="D42" s="5">
        <f aca="true" t="shared" si="2" ref="D42:J44">+IF(C22="","",ROUND(ROUND((C22/SUM(C$22:C$24)*SUM($C$42:$C$44)),1),0))</f>
        <v>4</v>
      </c>
      <c r="E42" s="5">
        <f t="shared" si="2"/>
        <v>10</v>
      </c>
      <c r="F42" s="5">
        <f t="shared" si="2"/>
        <v>10</v>
      </c>
      <c r="G42" s="5">
        <f t="shared" si="2"/>
        <v>8</v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5</v>
      </c>
      <c r="D43" s="5">
        <f t="shared" si="2"/>
        <v>7</v>
      </c>
      <c r="E43" s="5">
        <f t="shared" si="2"/>
        <v>4</v>
      </c>
      <c r="F43" s="5">
        <f t="shared" si="2"/>
        <v>2</v>
      </c>
      <c r="G43" s="5">
        <f t="shared" si="2"/>
        <v>4</v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6</v>
      </c>
      <c r="D44" s="28">
        <f t="shared" si="2"/>
        <v>6</v>
      </c>
      <c r="E44" s="28">
        <f t="shared" si="2"/>
        <v>3</v>
      </c>
      <c r="F44" s="28">
        <f t="shared" si="2"/>
        <v>5</v>
      </c>
      <c r="G44" s="28">
        <f t="shared" si="2"/>
        <v>6</v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14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2006-04-23T19:06:35Z</dcterms:modified>
  <cp:category/>
  <cp:version/>
  <cp:contentType/>
  <cp:contentStatus/>
</cp:coreProperties>
</file>