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utbreak Data" sheetId="1" r:id="rId4"/>
    <sheet state="visible" name="Metadata" sheetId="2" r:id="rId5"/>
    <sheet state="visible" name="Formulas" sheetId="3" r:id="rId6"/>
    <sheet state="visible" name="Pivot Table Example" sheetId="4" r:id="rId7"/>
    <sheet state="visible" name="Search Criteria" sheetId="5" r:id="rId8"/>
    <sheet state="visible" name="Last Transfer Date" sheetId="6" r:id="rId9"/>
  </sheets>
  <definedNames>
    <definedName hidden="1" localSheetId="0" name="_xlnm._FilterDatabase">'Outbreak Data'!$A$1:$U$463</definedName>
    <definedName hidden="1" localSheetId="4" name="_xlnm._FilterDatabase">'Search Criteria'!$A$1:$B$10</definedName>
    <definedName hidden="1" localSheetId="5" name="_xlnm._FilterDatabase">'Last Transfer Date'!$A$1:$A$2</definedName>
  </definedNames>
  <calcPr/>
  <pivotCaches>
    <pivotCache cacheId="0" r:id="rId10"/>
  </pivotCaches>
</workbook>
</file>

<file path=xl/sharedStrings.xml><?xml version="1.0" encoding="utf-8"?>
<sst xmlns="http://schemas.openxmlformats.org/spreadsheetml/2006/main" count="3213" uniqueCount="369">
  <si>
    <t>Year</t>
  </si>
  <si>
    <t>Month</t>
  </si>
  <si>
    <t>State</t>
  </si>
  <si>
    <t>Primary Mode</t>
  </si>
  <si>
    <t>Etiology</t>
  </si>
  <si>
    <t>Serotype or Genotype</t>
  </si>
  <si>
    <t>Etiology Status</t>
  </si>
  <si>
    <t>Setting</t>
  </si>
  <si>
    <t>Illnesses</t>
  </si>
  <si>
    <t>Hospitalizations</t>
  </si>
  <si>
    <t>Info on Hospitalizations</t>
  </si>
  <si>
    <t>Deaths</t>
  </si>
  <si>
    <t>Info on Deaths</t>
  </si>
  <si>
    <t>Food Vehicle</t>
  </si>
  <si>
    <t>Food Contaminated Ingredient</t>
  </si>
  <si>
    <t>IFSAC Category</t>
  </si>
  <si>
    <t>Water Exposure</t>
  </si>
  <si>
    <t>Water Type</t>
  </si>
  <si>
    <t>Animal Type</t>
  </si>
  <si>
    <t>Animal Type Specify</t>
  </si>
  <si>
    <t>Water Status</t>
  </si>
  <si>
    <t>Ohio</t>
  </si>
  <si>
    <t>Animal Contact</t>
  </si>
  <si>
    <t>Cryptosporidium unknown</t>
  </si>
  <si>
    <t>Confirmed</t>
  </si>
  <si>
    <t>Cattle</t>
  </si>
  <si>
    <t>Cattle, calf</t>
  </si>
  <si>
    <t>Montana</t>
  </si>
  <si>
    <t>Sheep or goats</t>
  </si>
  <si>
    <t>Goat, kid</t>
  </si>
  <si>
    <t>Tennessee</t>
  </si>
  <si>
    <t>Water</t>
  </si>
  <si>
    <t>Cryptosporidium unknown; Cryptosporidium unknown</t>
  </si>
  <si>
    <t>Confirmed; Confirmed</t>
  </si>
  <si>
    <t>Beach - Public; Camp/Cabin Setting</t>
  </si>
  <si>
    <t>Recreational water -- untreated</t>
  </si>
  <si>
    <t>Lake/Reservoir/Impoundment; River/Stream</t>
  </si>
  <si>
    <t>Reviewed</t>
  </si>
  <si>
    <t>Iowa</t>
  </si>
  <si>
    <t>Goat</t>
  </si>
  <si>
    <t>Minnesota</t>
  </si>
  <si>
    <t>Cryptosporidium parvum</t>
  </si>
  <si>
    <t>Pennsylvania</t>
  </si>
  <si>
    <t>Indeterminate/Other/Unknown</t>
  </si>
  <si>
    <t>Florida</t>
  </si>
  <si>
    <t>Apartment/Condo</t>
  </si>
  <si>
    <t>Recreational water -- treated</t>
  </si>
  <si>
    <t>Pool - Swimming Pool</t>
  </si>
  <si>
    <t>Oregon</t>
  </si>
  <si>
    <t>Person-to-person</t>
  </si>
  <si>
    <t>Cryptosporidium</t>
  </si>
  <si>
    <t>Hospital</t>
  </si>
  <si>
    <t>Child day care</t>
  </si>
  <si>
    <t>Hotel/Motel/Lodge/Inn</t>
  </si>
  <si>
    <t>Maine</t>
  </si>
  <si>
    <t>Sheep or goats; Sheep or goats; Dog or Puppy; Other poultry; Pig; Other (specify)</t>
  </si>
  <si>
    <t>Goat, kid; Goat; Dog; Chicken; Pig/hog (domestic); Horse</t>
  </si>
  <si>
    <t>Park - Waterpark</t>
  </si>
  <si>
    <t>Pool - Waterpark</t>
  </si>
  <si>
    <t>Vermont</t>
  </si>
  <si>
    <t>Vacation rental house</t>
  </si>
  <si>
    <t>Drinking water</t>
  </si>
  <si>
    <t>Individual/Private</t>
  </si>
  <si>
    <t>Cryptosporidium hominis</t>
  </si>
  <si>
    <t>IbA10G2</t>
  </si>
  <si>
    <t>Community/Municipality</t>
  </si>
  <si>
    <t>pool</t>
  </si>
  <si>
    <t>Cryptosporidium parvum; Campylobacter jejuni</t>
  </si>
  <si>
    <t xml:space="preserve">unknown; </t>
  </si>
  <si>
    <t>Private Residence</t>
  </si>
  <si>
    <t>Illinois</t>
  </si>
  <si>
    <t>Subdivision/Neighborhood</t>
  </si>
  <si>
    <t>Massachusetts</t>
  </si>
  <si>
    <t>Long-term care/nursing home/assisted living facility</t>
  </si>
  <si>
    <t>Park - Amusement</t>
  </si>
  <si>
    <t>South Carolina</t>
  </si>
  <si>
    <t>Splashpad</t>
  </si>
  <si>
    <t>Pool - Kiddie/Wading, Private</t>
  </si>
  <si>
    <t>Private home/residence</t>
  </si>
  <si>
    <t>Alabama</t>
  </si>
  <si>
    <t>Pool - Waterpark; Pool - Waterpark; Pool - Waterpark; Pool - Wave Pool; Pool - Waterpark; Pool - Wave Pool</t>
  </si>
  <si>
    <t>Pool - Waterpark; Pool - Waterpark; Spa/Whirlpool/Hot Tub; Pool - Waterpark</t>
  </si>
  <si>
    <t>Pool - Waterpark; Pool - Waterpark; Pool - Waterpark; Pool - Waterpark; Pool - Waterpark</t>
  </si>
  <si>
    <t>unknown</t>
  </si>
  <si>
    <t>Park - State Park</t>
  </si>
  <si>
    <t>Lake/Reservoir/Impoundment</t>
  </si>
  <si>
    <t>Food</t>
  </si>
  <si>
    <t>Campylobacter jejuni; Cryptosporidium parvum</t>
  </si>
  <si>
    <t>Other</t>
  </si>
  <si>
    <t>milk, whole milk unpasteurized</t>
  </si>
  <si>
    <t>milk, whole milk pasteurized</t>
  </si>
  <si>
    <t>Dairy</t>
  </si>
  <si>
    <t>Beach - Public</t>
  </si>
  <si>
    <t>Wyoming</t>
  </si>
  <si>
    <t>Escherichia coli, Shiga toxin-producing; Cryptosporidium parvum</t>
  </si>
  <si>
    <t>Missouri</t>
  </si>
  <si>
    <t>Cryptosporidium unknown; Cryptosporidium unknown; Cryptosporidium unknown; Cryptosporidium hominis; Cryptosporidium hominis; Cryptosporidium hominis</t>
  </si>
  <si>
    <t>IaA28R4; IaA24R4; IdA15G1</t>
  </si>
  <si>
    <t>Confirmed; Confirmed; Confirmed; Confirmed; Confirmed; Confirmed</t>
  </si>
  <si>
    <t>Pool - Kiddie/Wading, Public; Pool - Swimming Pool</t>
  </si>
  <si>
    <t>Kentucky</t>
  </si>
  <si>
    <t>Suspected</t>
  </si>
  <si>
    <t>New Hampshire</t>
  </si>
  <si>
    <t>Park - Community/Municipal</t>
  </si>
  <si>
    <t>Temporary Water Slide</t>
  </si>
  <si>
    <t>New Mexico</t>
  </si>
  <si>
    <t>Kansas</t>
  </si>
  <si>
    <t>Wisconsin</t>
  </si>
  <si>
    <t>Recreational facility</t>
  </si>
  <si>
    <t>Club (Requires Membership)</t>
  </si>
  <si>
    <t>Fountain(s) - Interactive</t>
  </si>
  <si>
    <t>Pool - Swimming Pool; Pool - Kiddie/Wading, Public</t>
  </si>
  <si>
    <t>North Carolina</t>
  </si>
  <si>
    <t>water</t>
  </si>
  <si>
    <t>Nebraska</t>
  </si>
  <si>
    <t>Hotel/motel</t>
  </si>
  <si>
    <t>Cryptosporidium unknown; Escherichia coli, Shiga toxin-producing; Escherichia coli, Shiga toxin-producing</t>
  </si>
  <si>
    <t>O111; O26</t>
  </si>
  <si>
    <t>Confirmed; Suspected; Suspected</t>
  </si>
  <si>
    <t>apple cider, unpasteurized</t>
  </si>
  <si>
    <t>Fruits</t>
  </si>
  <si>
    <t>Unknown</t>
  </si>
  <si>
    <t xml:space="preserve">O111:NM; </t>
  </si>
  <si>
    <t>apple</t>
  </si>
  <si>
    <t>Colorado</t>
  </si>
  <si>
    <t>Sheep</t>
  </si>
  <si>
    <t>IaA28R4</t>
  </si>
  <si>
    <t>Indiana</t>
  </si>
  <si>
    <t>IaA15R3</t>
  </si>
  <si>
    <t>Recreational facility; School/College/University</t>
  </si>
  <si>
    <t>Pool - Swimming Pool; Pool - Swimming Pool; Pool - Swimming Pool</t>
  </si>
  <si>
    <t>Norovirus unknown; Clostridium other; Cryptosporidium unknown</t>
  </si>
  <si>
    <t>Confirmed; Confirmed; Confirmed</t>
  </si>
  <si>
    <t>IIaA15G2R1</t>
  </si>
  <si>
    <t>IIaA16G3R1</t>
  </si>
  <si>
    <t>California</t>
  </si>
  <si>
    <t>Long term care facility</t>
  </si>
  <si>
    <t>O111:NM; IIaA15G2R2</t>
  </si>
  <si>
    <t>Suspected; Confirmed</t>
  </si>
  <si>
    <t>Pool - Kiddie/Wading, Public</t>
  </si>
  <si>
    <t>pond</t>
  </si>
  <si>
    <t>Camp/Cabin Setting</t>
  </si>
  <si>
    <t>Michigan</t>
  </si>
  <si>
    <t>Cryptosporidium parvum; Cryptosporidium hominis</t>
  </si>
  <si>
    <t>Pool - Swimming Pool; pool/hot tub/whirlpool/spa pool; Spa/Whirlpool/Hot Tub; Pool &amp; Spray Pad; pool; Pool - Swimming Pool</t>
  </si>
  <si>
    <t>IIaA16G2R2</t>
  </si>
  <si>
    <t>Pool - Wave Pool; Fountain(s) - Interactive; Pool - Water Slide; Other</t>
  </si>
  <si>
    <t>Cryptosporidium unknown; Cryptosporidium unknown; Cryptosporidium parvum</t>
  </si>
  <si>
    <t>Idaho</t>
  </si>
  <si>
    <t>Park - Community/Municipal; Club (Requires Membership); Park - Waterpark</t>
  </si>
  <si>
    <t>Pool - Swimming Pool; Pool - Swimming Pool; Pool - Waterpark</t>
  </si>
  <si>
    <t>South Dakota</t>
  </si>
  <si>
    <t>Other poultry; Baby chick or duckling; Sheep or goats; Sheep or goats; Other (specify); Other (specify); Other (specify); Sheep or goats; Sheep or goats; Cattle; Cattle; Pig; Other small mammalian household pet</t>
  </si>
  <si>
    <t>Chicken; Chick, baby chick; Goat; Goat, kid; Donkey; Horse; Livestock, other; Sheep; Sheep, lamb; Cattle; Cattle, calf; Pig/hog (domestic); Rabbit</t>
  </si>
  <si>
    <t>Cattle; Sheep or goats</t>
  </si>
  <si>
    <t>Cattle, calf; Goat</t>
  </si>
  <si>
    <t>Virginia</t>
  </si>
  <si>
    <t>Farm/Agricultural Setting</t>
  </si>
  <si>
    <t>School/college/university</t>
  </si>
  <si>
    <t>Community</t>
  </si>
  <si>
    <t>Camp</t>
  </si>
  <si>
    <t>Calf</t>
  </si>
  <si>
    <t>Cryptosporidium parvum; Escherichia coli, Shiga toxin-producing</t>
  </si>
  <si>
    <t>unknown; O157:H7</t>
  </si>
  <si>
    <t>Transient Noncommunity</t>
  </si>
  <si>
    <t>Louisiana</t>
  </si>
  <si>
    <t>Cryptosporidium unknown; Giardia unknown</t>
  </si>
  <si>
    <t>Norovirus Genogroup I; Giardia unknown; Cryptosporidium unknown</t>
  </si>
  <si>
    <t xml:space="preserve">GI.3; ; </t>
  </si>
  <si>
    <t>Pool - Waterpark; Pool - Swimming Pool</t>
  </si>
  <si>
    <t>Georgia</t>
  </si>
  <si>
    <t>Cryptosporidium hominis; Cryptosporidium parvum; Cryptosporidium</t>
  </si>
  <si>
    <t>Confirmed; Suspected; Confirmed</t>
  </si>
  <si>
    <t>Mobile Home Park</t>
  </si>
  <si>
    <t>Campylobacter; Cryptosporidium</t>
  </si>
  <si>
    <t>Suspected; Suspected</t>
  </si>
  <si>
    <t>Religious facility</t>
  </si>
  <si>
    <t>Other, specify</t>
  </si>
  <si>
    <t>other</t>
  </si>
  <si>
    <t>Cryptosporidium parvum; Cryptosporidium unknown</t>
  </si>
  <si>
    <t xml:space="preserve">IIaA17G2R1; </t>
  </si>
  <si>
    <t>Pool - Kiddie/Wading, Private; Temporary Water Slide</t>
  </si>
  <si>
    <t>IIaA15G2R2</t>
  </si>
  <si>
    <t>strawberries</t>
  </si>
  <si>
    <t>Cryptosporidium hominis; Cryptosporidium unknown</t>
  </si>
  <si>
    <t xml:space="preserve">IfA12G1; </t>
  </si>
  <si>
    <t>Club (Requires Membership); School/College/University</t>
  </si>
  <si>
    <t>Pool - Waterpark; Pool - Swimming Pool; Pool - Swimming Pool</t>
  </si>
  <si>
    <t>Resort</t>
  </si>
  <si>
    <t>Child Care/Daycare Center</t>
  </si>
  <si>
    <t>Environmental contamination other than food/water</t>
  </si>
  <si>
    <t>Undetermined water</t>
  </si>
  <si>
    <t>IdA17</t>
  </si>
  <si>
    <t>IfA12G1</t>
  </si>
  <si>
    <t>Pool - Kiddie/Wading, Private; Pool - Swimming Pool</t>
  </si>
  <si>
    <t>Spring</t>
  </si>
  <si>
    <t>milk, unpasteurized</t>
  </si>
  <si>
    <t>Arkansas</t>
  </si>
  <si>
    <t>kale</t>
  </si>
  <si>
    <t>Vegetable Row Crops</t>
  </si>
  <si>
    <t>Washington DC</t>
  </si>
  <si>
    <t>coleslaw</t>
  </si>
  <si>
    <t>Multiple</t>
  </si>
  <si>
    <t>Caterer (food prepared off-site from where served)</t>
  </si>
  <si>
    <t>Grocery store</t>
  </si>
  <si>
    <t>Private home/residence; Grocery store</t>
  </si>
  <si>
    <t>New York</t>
  </si>
  <si>
    <t xml:space="preserve">O111; </t>
  </si>
  <si>
    <t>fruit, unspecified</t>
  </si>
  <si>
    <t>Restaurant - other or unknown type</t>
  </si>
  <si>
    <t>Escherichia coli, Shiga toxin-producing; Cryptosporidium unknown</t>
  </si>
  <si>
    <t>beans, baked</t>
  </si>
  <si>
    <t>Cryptosporidium unknown; Norovirus unknown</t>
  </si>
  <si>
    <t>Cryptosporidium unknown; Giardia duodenalis</t>
  </si>
  <si>
    <t>North Dakota</t>
  </si>
  <si>
    <t>goat milk, unpasteurized</t>
  </si>
  <si>
    <t>Escherichia coli, Enterotoxigenic; Cryptosporidium unknown; Campylobacter jejuni</t>
  </si>
  <si>
    <t xml:space="preserve">unknown; ; </t>
  </si>
  <si>
    <t>raw milk</t>
  </si>
  <si>
    <t>Cryptosporidium parvum; Cryptosporidium</t>
  </si>
  <si>
    <t xml:space="preserve">IIaA15G2R1; </t>
  </si>
  <si>
    <t>Cleaned</t>
  </si>
  <si>
    <t>Pool - Swimming Pool; Pool - Swimming Pool; Pool - Kiddie/Wading, Private; Fountain(s) - Interactive</t>
  </si>
  <si>
    <t>Giardia duodenalis; Cryptosporidium parvum</t>
  </si>
  <si>
    <t xml:space="preserve">Assemblage B; </t>
  </si>
  <si>
    <t>Utah</t>
  </si>
  <si>
    <t>Pool - Swimming Pool; Spa/Whirlpool/Hot Tub; Pool - Water Slide</t>
  </si>
  <si>
    <t>Park - Waterpark; Child Care/Daycare Center</t>
  </si>
  <si>
    <t>Pool - Waterpark; Fountain(s) - Interactive; Pool - Water Slide; Pool - Waterpark</t>
  </si>
  <si>
    <t>Festival/fair</t>
  </si>
  <si>
    <t>Cryptosporidium unknown; Cryptosporidium hominis</t>
  </si>
  <si>
    <t>Pool - Water Slide</t>
  </si>
  <si>
    <t>Cryptosporidium unknown; Cryptosporidium parvum; Cryptosporidium parvum; Cryptosporidium other</t>
  </si>
  <si>
    <t xml:space="preserve">other; ; </t>
  </si>
  <si>
    <t>Suspected; Suspected; Suspected; Confirmed</t>
  </si>
  <si>
    <t>IaA29R4</t>
  </si>
  <si>
    <t>Prison/jail</t>
  </si>
  <si>
    <t>IIaA17G2R2</t>
  </si>
  <si>
    <t>Farm/dairy</t>
  </si>
  <si>
    <t>Cryptosporidium hominis; Giardia</t>
  </si>
  <si>
    <t xml:space="preserve">other; </t>
  </si>
  <si>
    <t>Texas</t>
  </si>
  <si>
    <t>Unknown; Other</t>
  </si>
  <si>
    <t>Fountain(s) - Interactive; Pool - Waterpark</t>
  </si>
  <si>
    <t>Hawaii</t>
  </si>
  <si>
    <t>IgA20</t>
  </si>
  <si>
    <t>Calves</t>
  </si>
  <si>
    <t>Public Outdoor Area; School/College/University</t>
  </si>
  <si>
    <t>River/Stream; Other</t>
  </si>
  <si>
    <t>IIaA17G2R1</t>
  </si>
  <si>
    <t>Cryptosporidium hominis; Cryptosporidium other</t>
  </si>
  <si>
    <t xml:space="preserve">IbA10G2; </t>
  </si>
  <si>
    <t>Pool - Swimming Pool; Pool - Swimming Pool</t>
  </si>
  <si>
    <t>Arizona</t>
  </si>
  <si>
    <t>Park - Waterpark; Other</t>
  </si>
  <si>
    <t>Fountain(s) - Interactive; Pool - Kiddie/Wading, Public; Pool - Swimming Pool; Pool - Water Slide; Pool - Wave Pool; Pool - Swimming Pool</t>
  </si>
  <si>
    <t>Other/Environmental water</t>
  </si>
  <si>
    <t>Well</t>
  </si>
  <si>
    <t>Public Outdoor Area</t>
  </si>
  <si>
    <t>Cryptosporidium unknown; Norovirus Genogroup II</t>
  </si>
  <si>
    <t>GII.4 untypeable</t>
  </si>
  <si>
    <t>Pond</t>
  </si>
  <si>
    <t>Cryptosporidium other</t>
  </si>
  <si>
    <t>Salmonella enterica; Cryptosporidium unknown; Clostridium perfringens</t>
  </si>
  <si>
    <t xml:space="preserve">Infantis; ; </t>
  </si>
  <si>
    <t>Suspected; Suspected; Suspected</t>
  </si>
  <si>
    <t>Restaurant</t>
  </si>
  <si>
    <t>Cryptosporidium unknown; Escherichia coli, Shiga toxin-producing</t>
  </si>
  <si>
    <t>Confirmed; Suspected</t>
  </si>
  <si>
    <t>Cryptosporidium; Escherichia coli, Enteropathogenic</t>
  </si>
  <si>
    <t>Norovirus Genogroup II; Cryptosporidium</t>
  </si>
  <si>
    <t>Pool - Swimming Pool (Hot Spring)</t>
  </si>
  <si>
    <t>Pool - Kiddie/Wading, Public; Pool - Swimming Pool; Pool - Water Slide</t>
  </si>
  <si>
    <t>Cryptosporidium; Clostridium difficile</t>
  </si>
  <si>
    <t>School/College/University</t>
  </si>
  <si>
    <t>Cryptosporidium; Cryptosporidium</t>
  </si>
  <si>
    <t>whole milk, unpasteurized</t>
  </si>
  <si>
    <t>Shigella sonnei; Cryptosporidium</t>
  </si>
  <si>
    <t>River/Stream</t>
  </si>
  <si>
    <t>West Virginia</t>
  </si>
  <si>
    <t>Hot Spring</t>
  </si>
  <si>
    <t xml:space="preserve">GII.7; </t>
  </si>
  <si>
    <t>Park - Community/Municipal; Private Residence; Subdivision/Neighborhood; Park - Waterpark; Public Outdoor Area</t>
  </si>
  <si>
    <t>Fountain(s) - Interactive; Pool - Kiddie/Wading, Private; Pool - Kiddie/Wading, Public; Pool - Swimming Pool; Pool - Swimming Pool; Pool - Swimming Pool; Pool - Water Slide; Pool - Waterpark; Pool - Wave Pool; Spa/Whirlpool/Hot Tub; Temporary Water Slide</t>
  </si>
  <si>
    <t>Event space</t>
  </si>
  <si>
    <t>calves</t>
  </si>
  <si>
    <t>Sheep or goats; Other (specify)</t>
  </si>
  <si>
    <t>; calves</t>
  </si>
  <si>
    <t>baby calf</t>
  </si>
  <si>
    <t>goat</t>
  </si>
  <si>
    <t>Puerto Rico</t>
  </si>
  <si>
    <t>Cryptosporidium; Sapovirus; Escherichia coli, Enteropathogenic; Escherichia coli, Enterotoxigenic</t>
  </si>
  <si>
    <t>Confirmed; Confirmed; Confirmed; Confirmed</t>
  </si>
  <si>
    <t>Cyclospora cayetanensis; Cryptosporidium unknown</t>
  </si>
  <si>
    <t>Office/indoor workplace</t>
  </si>
  <si>
    <t>Restaurant - Sit-down dining; Banquet Facility (food prepared and served on-site)</t>
  </si>
  <si>
    <t>Campylobacter jejuni; Escherichia coli, Shiga toxin-producing; Escherichia coli, Shiga toxin-producing; Cryptosporidium</t>
  </si>
  <si>
    <t xml:space="preserve">O145; O111; </t>
  </si>
  <si>
    <t>Confirmed; Suspected; Suspected; Confirmed</t>
  </si>
  <si>
    <t>n/a</t>
  </si>
  <si>
    <t>Baby goat</t>
  </si>
  <si>
    <t>Public Outdoor Area; Community/Municipality</t>
  </si>
  <si>
    <t>Lake/Reservoir/Impoundment; Other</t>
  </si>
  <si>
    <t>cow with scours</t>
  </si>
  <si>
    <t>cow/cows</t>
  </si>
  <si>
    <t>This information was gathered from the CDC NORS online dashboard. All data is gathered from local, state, and territorial public health agencies.</t>
  </si>
  <si>
    <t>Column heading</t>
  </si>
  <si>
    <t>Details</t>
  </si>
  <si>
    <t>Year of the Outbreak's Onset</t>
  </si>
  <si>
    <t>Month of the Outbreak's Onset</t>
  </si>
  <si>
    <t>Method of transmission</t>
  </si>
  <si>
    <t>Cause of the Outbreak</t>
  </si>
  <si>
    <t>Specific variation of antigen on biological agent surface, or Specific genetic indentification of biological agent</t>
  </si>
  <si>
    <t>If the Serotype/Genotype was confirmed in the cause of the outbreak</t>
  </si>
  <si>
    <t>Proposed environment of outbreak transmission</t>
  </si>
  <si>
    <t>Number of recorded individuals infected from outbreak</t>
  </si>
  <si>
    <t>Number of individuals that was hospitalized due to infection out of those recorded illnesses</t>
  </si>
  <si>
    <t>Number of infected individuals investigated for possible hospitalization</t>
  </si>
  <si>
    <t>Number of deaths due to illness</t>
  </si>
  <si>
    <t>Number of infected individuals investigated for death</t>
  </si>
  <si>
    <t>If a food-borne illness, the proposed contaminated food item</t>
  </si>
  <si>
    <t>More specified contaminated ingredient if a full dish was specified under "Food Vehicle"</t>
  </si>
  <si>
    <t>CDC Official designation of contaminated food item</t>
  </si>
  <si>
    <t>Type of contaminated water</t>
  </si>
  <si>
    <t>Type of body of contaminated water</t>
  </si>
  <si>
    <t>Specified animal vector of outbreak</t>
  </si>
  <si>
    <t>More specific identification of animal vector</t>
  </si>
  <si>
    <t>Status of treatment of body of contaminated water</t>
  </si>
  <si>
    <t>Question</t>
  </si>
  <si>
    <t>Formula (Enter with = sign)</t>
  </si>
  <si>
    <t>Data Table</t>
  </si>
  <si>
    <t>1a</t>
  </si>
  <si>
    <t>countif('Outbreak Data'!B:B, 1)</t>
  </si>
  <si>
    <t>Number of Outbreaks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</si>
  <si>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</si>
  <si>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</si>
  <si>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</si>
  <si>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</si>
  <si>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</si>
  <si>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</si>
  <si>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</si>
  <si>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</si>
  <si>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</si>
  <si>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</si>
  <si>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</si>
  <si>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</si>
  <si>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1b</t>
  </si>
  <si>
    <t>AVERAGEIF('Outbreak Data'!B:B,1,'Outbreak Data'!I:I)</t>
  </si>
  <si>
    <t>Average Number of Illnesses</t>
  </si>
  <si>
    <t>1c</t>
  </si>
  <si>
    <t>SUMIF('Outbreak Data'!B:B,1,'Outbreak Data'!I:I)</t>
  </si>
  <si>
    <t>Total Number of Illnesses</t>
  </si>
  <si>
    <t>COUNT of Month</t>
  </si>
  <si>
    <t>Grand Total</t>
  </si>
  <si>
    <t>AVERAGE of Illnesses</t>
  </si>
  <si>
    <t>SUM of Illnesses</t>
  </si>
  <si>
    <t>Filter</t>
  </si>
  <si>
    <t>Search Criteria</t>
  </si>
  <si>
    <t>All Primary Modes</t>
  </si>
  <si>
    <t>1998 to 2017</t>
  </si>
  <si>
    <t>All States</t>
  </si>
  <si>
    <t>Outbreaks</t>
  </si>
  <si>
    <t>All Outbreaks</t>
  </si>
  <si>
    <t>All Settings</t>
  </si>
  <si>
    <t>Food/Ingredient</t>
  </si>
  <si>
    <t>All Foods/Ingredients</t>
  </si>
  <si>
    <t>All Water Exposures</t>
  </si>
  <si>
    <t>All Water Types</t>
  </si>
  <si>
    <t>Last Transfer 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</si>
</sst>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 hh:mm AM/PM"/>
  </numFmts>
  <fonts count="8">
    <font>
      <sz val="11.0"/>
      <color rgb="FF000000"/>
      <name val="Calibri"/>
    </font>
    <font>
      <sz val="11.0"/>
      <color theme="1"/>
      <name val="Calibri"/>
    </font>
    <font>
      <color theme="1"/>
      <name val="Calibri"/>
    </font>
    <font>
      <b/>
      <sz val="11.0"/>
      <name val="Calibri"/>
    </font>
    <font>
      <b/>
      <color theme="1"/>
      <name val="Calibri"/>
    </font>
    <font/>
    <font>
      <b/>
      <sz val="11.0"/>
      <color theme="1"/>
      <name val="Calibri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3" numFmtId="0" xfId="0" applyAlignment="1" applyFont="1">
      <alignment horizontal="left" readingOrder="0" shrinkToFit="0" vertical="top" wrapText="1"/>
    </xf>
    <xf borderId="0" fillId="0" fontId="1" numFmtId="0" xfId="0" applyAlignment="1" applyFont="1">
      <alignment horizontal="center"/>
    </xf>
    <xf borderId="0" fillId="0" fontId="3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4" numFmtId="0" xfId="0" applyFont="1"/>
    <xf borderId="0" fillId="0" fontId="5" numFmtId="0" xfId="0" applyAlignment="1" applyFont="1">
      <alignment readingOrder="0"/>
    </xf>
    <xf borderId="1" fillId="0" fontId="2" numFmtId="0" xfId="0" applyBorder="1" applyFont="1"/>
    <xf borderId="2" fillId="0" fontId="2" numFmtId="0" xfId="0" applyBorder="1" applyFont="1"/>
    <xf borderId="1" fillId="0" fontId="5" numFmtId="0" xfId="0" applyBorder="1" applyFont="1"/>
    <xf borderId="0" fillId="0" fontId="6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pivotCacheDefinition" Target="pivotCache/pivotCacheDefinition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U463" sheet="Outbreak Data"/>
  </cacheSource>
  <cacheFields>
    <cacheField name="Year" numFmtId="0">
      <sharedItems containsSemiMixedTypes="0" containsString="0" containsNumber="1" containsInteger="1">
        <n v="2009.0"/>
        <n v="2010.0"/>
        <n v="2011.0"/>
        <n v="2012.0"/>
        <n v="2013.0"/>
        <n v="2014.0"/>
        <n v="1998.0"/>
        <n v="2000.0"/>
        <n v="2002.0"/>
        <n v="2003.0"/>
        <n v="2004.0"/>
        <n v="2006.0"/>
        <n v="2007.0"/>
        <n v="2008.0"/>
        <n v="2015.0"/>
        <n v="2016.0"/>
        <n v="2017.0"/>
      </sharedItems>
    </cacheField>
    <cacheField name="Month" numFmtId="0">
      <sharedItems containsSemiMixedTypes="0" containsString="0" containsNumber="1" containsInteger="1">
        <n v="1.0"/>
        <n v="3.0"/>
        <n v="5.0"/>
        <n v="8.0"/>
        <n v="9.0"/>
        <n v="7.0"/>
        <n v="4.0"/>
        <n v="6.0"/>
        <n v="10.0"/>
        <n v="11.0"/>
        <n v="12.0"/>
        <n v="2.0"/>
      </sharedItems>
    </cacheField>
    <cacheField name="State" numFmtId="0">
      <sharedItems>
        <s v="Ohio"/>
        <s v="Montana"/>
        <s v="Tennessee"/>
        <s v="Iowa"/>
        <s v="Minnesota"/>
        <s v="Pennsylvania"/>
        <s v="Florida"/>
        <s v="Oregon"/>
        <s v="Maine"/>
        <s v="Vermont"/>
        <s v="Illinois"/>
        <s v="Massachusetts"/>
        <s v="South Carolina"/>
        <s v="Alabama"/>
        <s v="Wyoming"/>
        <s v="Missouri"/>
        <s v="Kentucky"/>
        <s v="New Hampshire"/>
        <s v="New Mexico"/>
        <s v="Kansas"/>
        <s v="Wisconsin"/>
        <s v="North Carolina"/>
        <s v="Nebraska"/>
        <s v="Colorado"/>
        <s v="Indiana"/>
        <s v="California"/>
        <s v="Michigan"/>
        <s v="Idaho"/>
        <s v="South Dakota"/>
        <s v="Virginia"/>
        <s v="Louisiana"/>
        <s v="Georgia"/>
        <s v="Arkansas"/>
        <s v="Washington DC"/>
        <s v="New York"/>
        <s v="North Dakota"/>
        <s v="Utah"/>
        <s v="Texas"/>
        <s v="Hawaii"/>
        <s v="Arizona"/>
        <s v="West Virginia"/>
        <s v="Puerto Rico"/>
      </sharedItems>
    </cacheField>
    <cacheField name="Primary Mode" numFmtId="0">
      <sharedItems>
        <s v="Animal Contact"/>
        <s v="Water"/>
        <s v="Indeterminate/Other/Unknown"/>
        <s v="Person-to-person"/>
        <s v="Food"/>
        <s v="Environmental contamination other than food/water"/>
      </sharedItems>
    </cacheField>
    <cacheField name="Etiology" numFmtId="0">
      <sharedItems>
        <s v="Cryptosporidium unknown"/>
        <s v="Cryptosporidium unknown; Cryptosporidium unknown"/>
        <s v="Cryptosporidium parvum"/>
        <s v="Cryptosporidium"/>
        <s v="Cryptosporidium hominis"/>
        <s v="Cryptosporidium parvum; Campylobacter jejuni"/>
        <s v="Campylobacter jejuni; Cryptosporidium parvum"/>
        <s v="Escherichia coli, Shiga toxin-producing; Cryptosporidium parvum"/>
        <s v="Cryptosporidium unknown; Cryptosporidium unknown; Cryptosporidium unknown; Cryptosporidium hominis; Cryptosporidium hominis; Cryptosporidium hominis"/>
        <s v="Cryptosporidium unknown; Escherichia coli, Shiga toxin-producing; Escherichia coli, Shiga toxin-producing"/>
        <s v="Norovirus unknown; Clostridium other; Cryptosporidium unknown"/>
        <s v="Cryptosporidium parvum; Cryptosporidium hominis"/>
        <s v="Cryptosporidium unknown; Cryptosporidium unknown; Cryptosporidium parvum"/>
        <s v="Cryptosporidium parvum; Escherichia coli, Shiga toxin-producing"/>
        <s v="Cryptosporidium unknown; Giardia unknown"/>
        <s v="Norovirus Genogroup I; Giardia unknown; Cryptosporidium unknown"/>
        <s v="Cryptosporidium hominis; Cryptosporidium parvum; Cryptosporidium"/>
        <s v="Campylobacter; Cryptosporidium"/>
        <s v="Cryptosporidium parvum; Cryptosporidium unknown"/>
        <s v="Cryptosporidium hominis; Cryptosporidium unknown"/>
        <s v="Escherichia coli, Shiga toxin-producing; Cryptosporidium unknown"/>
        <s v="Cryptosporidium unknown; Norovirus unknown"/>
        <s v="Cryptosporidium unknown; Giardia duodenalis"/>
        <s v="Escherichia coli, Enterotoxigenic; Cryptosporidium unknown; Campylobacter jejuni"/>
        <s v="Cryptosporidium parvum; Cryptosporidium"/>
        <s v="Giardia duodenalis; Cryptosporidium parvum"/>
        <s v="Cryptosporidium unknown; Cryptosporidium hominis"/>
        <s v="Cryptosporidium unknown; Cryptosporidium parvum; Cryptosporidium parvum; Cryptosporidium other"/>
        <s v="Cryptosporidium hominis; Giardia"/>
        <s v="Cryptosporidium hominis; Cryptosporidium other"/>
        <s v="Cryptosporidium unknown; Norovirus Genogroup II"/>
        <s v="Cryptosporidium other"/>
        <s v="Salmonella enterica; Cryptosporidium unknown; Clostridium perfringens"/>
        <s v="Cryptosporidium unknown; Escherichia coli, Shiga toxin-producing"/>
        <s v="Cryptosporidium; Escherichia coli, Enteropathogenic"/>
        <s v="Norovirus Genogroup II; Cryptosporidium"/>
        <s v="Cryptosporidium; Clostridium difficile"/>
        <s v="Cryptosporidium; Cryptosporidium"/>
        <s v="Shigella sonnei; Cryptosporidium"/>
        <s v="Cryptosporidium; Sapovirus; Escherichia coli, Enteropathogenic; Escherichia coli, Enterotoxigenic"/>
        <s v="Cyclospora cayetanensis; Cryptosporidium unknown"/>
        <s v="Campylobacter jejuni; Escherichia coli, Shiga toxin-producing; Escherichia coli, Shiga toxin-producing; Cryptosporidium"/>
      </sharedItems>
    </cacheField>
    <cacheField name="Serotype or Genotype" numFmtId="0">
      <sharedItems containsBlank="1">
        <m/>
        <s v="IbA10G2"/>
        <s v="unknown; "/>
        <s v="unknown"/>
        <s v="IaA28R4; IaA24R4; IdA15G1"/>
        <s v="O111; O26"/>
        <s v="O111:NM; "/>
        <s v="IaA28R4"/>
        <s v="IaA15R3"/>
        <s v="IIaA15G2R1"/>
        <s v="IIaA16G3R1"/>
        <s v="O111:NM; IIaA15G2R2"/>
        <s v="IIaA16G2R2"/>
        <s v="unknown; O157:H7"/>
        <s v="GI.3; ; "/>
        <s v="other"/>
        <s v="IIaA17G2R1; "/>
        <s v="IIaA15G2R2"/>
        <s v="IfA12G1; "/>
        <s v="IdA17"/>
        <s v="IfA12G1"/>
        <s v="O111; "/>
        <s v="unknown; ; "/>
        <s v="IIaA15G2R1; "/>
        <s v="Assemblage B; "/>
        <s v="other; ; "/>
        <s v="IaA29R4"/>
        <s v="IIaA17G2R2"/>
        <s v="other; "/>
        <s v="IgA20"/>
        <s v="IIaA17G2R1"/>
        <s v="IbA10G2; "/>
        <s v="GII.4 untypeable"/>
        <s v="Infantis; ; "/>
        <s v="GII.7; "/>
        <s v="O145; O111; "/>
      </sharedItems>
    </cacheField>
    <cacheField name="Etiology Status" numFmtId="0">
      <sharedItems>
        <s v="Confirmed"/>
        <s v="Confirmed; Confirmed"/>
        <s v="Confirmed; Confirmed; Confirmed; Confirmed; Confirmed; Confirmed"/>
        <s v="Suspected"/>
        <s v="Confirmed; Suspected; Suspected"/>
        <s v="Confirmed; Confirmed; Confirmed"/>
        <s v="Suspected; Confirmed"/>
        <s v="Confirmed; Suspected; Confirmed"/>
        <s v="Suspected; Suspected"/>
        <s v="Suspected; Suspected; Suspected; Confirmed"/>
        <s v="Suspected; Suspected; Suspected"/>
        <s v="Confirmed; Suspected"/>
        <s v="Confirmed; Confirmed; Confirmed; Confirmed"/>
        <s v="Confirmed; Suspected; Suspected; Confirmed"/>
      </sharedItems>
    </cacheField>
    <cacheField name="Setting" numFmtId="0">
      <sharedItems containsBlank="1">
        <m/>
        <s v="Beach - Public; Camp/Cabin Setting"/>
        <s v="Apartment/Condo"/>
        <s v="Hospital"/>
        <s v="Child day care"/>
        <s v="Hotel/Motel/Lodge/Inn"/>
        <s v="Park - Waterpark"/>
        <s v="Vacation rental house"/>
        <s v="Community/Municipality"/>
        <s v="Private Residence"/>
        <s v="Subdivision/Neighborhood"/>
        <s v="Long-term care/nursing home/assisted living facility"/>
        <s v="Park - Amusement"/>
        <s v="Private home/residence"/>
        <s v="Park - State Park"/>
        <s v="Other"/>
        <s v="Beach - Public"/>
        <s v="Park - Community/Municipal"/>
        <s v="Recreational facility"/>
        <s v="Club (Requires Membership)"/>
        <s v="Hotel/motel"/>
        <s v="Unknown"/>
        <s v="Recreational facility; School/College/University"/>
        <s v="Long term care facility"/>
        <s v="Camp/Cabin Setting"/>
        <s v="Park - Community/Municipal; Club (Requires Membership); Park - Waterpark"/>
        <s v="Farm/Agricultural Setting"/>
        <s v="School/college/university"/>
        <s v="Camp"/>
        <s v="Mobile Home Park"/>
        <s v="Religious facility"/>
        <s v="Other, specify"/>
        <s v="Club (Requires Membership); School/College/University"/>
        <s v="Resort"/>
        <s v="Child Care/Daycare Center"/>
        <s v="Caterer (food prepared off-site from where served)"/>
        <s v="Grocery store"/>
        <s v="Private home/residence; Grocery store"/>
        <s v="Restaurant - other or unknown type"/>
        <s v="Park - Waterpark; Child Care/Daycare Center"/>
        <s v="Festival/fair"/>
        <s v="Prison/jail"/>
        <s v="Farm/dairy"/>
        <s v="Unknown; Other"/>
        <s v="Public Outdoor Area; School/College/University"/>
        <s v="Park - Waterpark; Other"/>
        <s v="Public Outdoor Area"/>
        <s v="Restaurant"/>
        <s v="Park - Community/Municipal; Private Residence; Subdivision/Neighborhood; Park - Waterpark; Public Outdoor Area"/>
        <s v="Event space"/>
        <s v="Office/indoor workplace"/>
        <s v="Restaurant - Sit-down dining; Banquet Facility (food prepared and served on-site)"/>
        <s v="Public Outdoor Area; Community/Municipality"/>
      </sharedItems>
    </cacheField>
    <cacheField name="Illnesses" numFmtId="0">
      <sharedItems containsSemiMixedTypes="0" containsString="0" containsNumber="1" containsInteger="1">
        <n v="4.0"/>
        <n v="29.0"/>
        <n v="7.0"/>
        <n v="3.0"/>
        <n v="2.0"/>
        <n v="8.0"/>
        <n v="16.0"/>
        <n v="5.0"/>
        <n v="6.0"/>
        <n v="34.0"/>
        <n v="33.0"/>
        <n v="9.0"/>
        <n v="10.0"/>
        <n v="43.0"/>
        <n v="31.0"/>
        <n v="13.0"/>
        <n v="15.0"/>
        <n v="18.0"/>
        <n v="12.0"/>
        <n v="87.0"/>
        <n v="126.0"/>
        <n v="21.0"/>
        <n v="20.0"/>
        <n v="23.0"/>
        <n v="14.0"/>
        <n v="19.0"/>
        <n v="144.0"/>
        <n v="30.0"/>
        <n v="28.0"/>
        <n v="130.0"/>
        <n v="38.0"/>
        <n v="11.0"/>
        <n v="129.0"/>
        <n v="97.0"/>
        <n v="24.0"/>
        <n v="27.0"/>
        <n v="56.0"/>
        <n v="82.0"/>
        <n v="47.0"/>
        <n v="119.0"/>
        <n v="125.0"/>
        <n v="141.0"/>
        <n v="26.0"/>
        <n v="37.0"/>
        <n v="22.0"/>
        <n v="63.0"/>
        <n v="100.0"/>
        <n v="205.0"/>
        <n v="88.0"/>
        <n v="212.0"/>
        <n v="58.0"/>
        <n v="17.0"/>
        <n v="103.0"/>
        <n v="72.0"/>
        <n v="142.0"/>
        <n v="39.0"/>
        <n v="638.0"/>
        <n v="40.0"/>
        <n v="83.0"/>
        <n v="32.0"/>
        <n v="459.0"/>
        <n v="55.0"/>
        <n v="50.0"/>
        <n v="121.0"/>
      </sharedItems>
    </cacheField>
    <cacheField name="Hospitalizations" numFmtId="0">
      <sharedItems containsString="0" containsBlank="1" containsNumber="1" containsInteger="1">
        <n v="1.0"/>
        <n v="0.0"/>
        <n v="2.0"/>
        <n v="3.0"/>
        <n v="4.0"/>
        <n v="10.0"/>
        <n v="13.0"/>
        <n v="39.0"/>
        <m/>
        <n v="14.0"/>
        <n v="52.0"/>
        <n v="9.0"/>
      </sharedItems>
    </cacheField>
    <cacheField name="Info on Hospitalizations" numFmtId="0">
      <sharedItems containsString="0" containsBlank="1" containsNumber="1" containsInteger="1">
        <n v="4.0"/>
        <n v="29.0"/>
        <n v="0.0"/>
        <n v="3.0"/>
        <n v="2.0"/>
        <n v="8.0"/>
        <n v="16.0"/>
        <n v="5.0"/>
        <n v="6.0"/>
        <n v="34.0"/>
        <n v="33.0"/>
        <n v="9.0"/>
        <n v="10.0"/>
        <n v="7.0"/>
        <n v="31.0"/>
        <n v="13.0"/>
        <n v="15.0"/>
        <n v="18.0"/>
        <n v="12.0"/>
        <n v="73.0"/>
        <n v="126.0"/>
        <n v="21.0"/>
        <n v="20.0"/>
        <n v="23.0"/>
        <n v="14.0"/>
        <n v="19.0"/>
        <n v="144.0"/>
        <n v="11.0"/>
        <n v="1.0"/>
        <m/>
        <n v="129.0"/>
        <n v="36.0"/>
        <n v="86.0"/>
        <n v="43.0"/>
        <n v="24.0"/>
        <n v="27.0"/>
        <n v="46.0"/>
        <n v="79.0"/>
        <n v="47.0"/>
        <n v="119.0"/>
        <n v="125.0"/>
        <n v="141.0"/>
        <n v="26.0"/>
        <n v="37.0"/>
        <n v="22.0"/>
        <n v="63.0"/>
        <n v="87.0"/>
        <n v="58.0"/>
        <n v="17.0"/>
        <n v="71.0"/>
        <n v="142.0"/>
        <n v="28.0"/>
        <n v="39.0"/>
        <n v="25.0"/>
        <n v="40.0"/>
        <n v="83.0"/>
        <n v="32.0"/>
        <n v="260.0"/>
        <n v="55.0"/>
        <n v="50.0"/>
        <n v="121.0"/>
      </sharedItems>
    </cacheField>
    <cacheField name="Deaths" numFmtId="0">
      <sharedItems containsString="0" containsBlank="1" containsNumber="1" containsInteger="1">
        <n v="0.0"/>
        <n v="1.0"/>
        <m/>
      </sharedItems>
    </cacheField>
    <cacheField name="Info on Deaths" numFmtId="0">
      <sharedItems containsString="0" containsBlank="1" containsNumber="1" containsInteger="1">
        <n v="4.0"/>
        <n v="29.0"/>
        <n v="0.0"/>
        <n v="3.0"/>
        <n v="2.0"/>
        <n v="8.0"/>
        <n v="16.0"/>
        <n v="5.0"/>
        <n v="6.0"/>
        <n v="34.0"/>
        <n v="33.0"/>
        <n v="9.0"/>
        <n v="10.0"/>
        <n v="7.0"/>
        <n v="43.0"/>
        <n v="31.0"/>
        <n v="13.0"/>
        <n v="15.0"/>
        <n v="18.0"/>
        <n v="12.0"/>
        <n v="126.0"/>
        <n v="21.0"/>
        <n v="20.0"/>
        <n v="23.0"/>
        <n v="14.0"/>
        <n v="19.0"/>
        <n v="144.0"/>
        <n v="30.0"/>
        <m/>
        <n v="130.0"/>
        <n v="36.0"/>
        <n v="11.0"/>
        <n v="129.0"/>
        <n v="97.0"/>
        <n v="24.0"/>
        <n v="27.0"/>
        <n v="46.0"/>
        <n v="81.0"/>
        <n v="1.0"/>
        <n v="47.0"/>
        <n v="119.0"/>
        <n v="125.0"/>
        <n v="141.0"/>
        <n v="26.0"/>
        <n v="37.0"/>
        <n v="22.0"/>
        <n v="63.0"/>
        <n v="87.0"/>
        <n v="58.0"/>
        <n v="17.0"/>
        <n v="71.0"/>
        <n v="142.0"/>
        <n v="28.0"/>
        <n v="39.0"/>
        <n v="25.0"/>
        <n v="40.0"/>
        <n v="83.0"/>
        <n v="32.0"/>
        <n v="442.0"/>
        <n v="55.0"/>
        <n v="50.0"/>
        <n v="121.0"/>
      </sharedItems>
    </cacheField>
    <cacheField name="Food Vehicle" numFmtId="0">
      <sharedItems containsBlank="1">
        <m/>
        <s v="milk, whole milk unpasteurized"/>
        <s v="water"/>
        <s v="apple cider, unpasteurized"/>
        <s v="strawberries"/>
        <s v="milk, unpasteurized"/>
        <s v="kale"/>
        <s v="coleslaw"/>
        <s v="beans, baked"/>
        <s v="goat milk, unpasteurized"/>
        <s v="raw milk"/>
        <s v="whole milk, unpasteurized"/>
      </sharedItems>
    </cacheField>
    <cacheField name="Food Contaminated Ingredient" numFmtId="0">
      <sharedItems containsBlank="1">
        <m/>
        <s v="milk, whole milk pasteurized"/>
        <s v="apple"/>
        <s v="apple cider, unpasteurized"/>
        <s v="milk, whole milk unpasteurized"/>
        <s v="milk, unpasteurized"/>
        <s v="kale"/>
        <s v="fruit, unspecified"/>
        <s v="goat milk, unpasteurized"/>
        <s v="raw milk"/>
        <s v="n/a"/>
      </sharedItems>
    </cacheField>
    <cacheField name="IFSAC Category" numFmtId="0">
      <sharedItems containsBlank="1">
        <m/>
        <s v="Dairy"/>
        <s v="Other"/>
        <s v="Fruits"/>
        <s v="Vegetable Row Crops"/>
        <s v="Multiple"/>
      </sharedItems>
    </cacheField>
    <cacheField name="Water Exposure" numFmtId="0">
      <sharedItems containsBlank="1">
        <m/>
        <s v="Recreational water -- untreated"/>
        <s v="Recreational water -- treated"/>
        <s v="Drinking water"/>
        <s v="Undetermined water"/>
        <s v="Other/Environmental water"/>
      </sharedItems>
    </cacheField>
    <cacheField name="Water Type" numFmtId="0">
      <sharedItems containsBlank="1">
        <m/>
        <s v="Lake/Reservoir/Impoundment; River/Stream"/>
        <s v="Pool - Swimming Pool"/>
        <s v="Pool - Waterpark"/>
        <s v="Individual/Private"/>
        <s v="pool"/>
        <s v="Splashpad"/>
        <s v="Pool - Kiddie/Wading, Private"/>
        <s v="Pool - Waterpark; Pool - Waterpark; Pool - Waterpark; Pool - Wave Pool; Pool - Waterpark; Pool - Wave Pool"/>
        <s v="Pool - Waterpark; Pool - Waterpark; Spa/Whirlpool/Hot Tub; Pool - Waterpark"/>
        <s v="Pool - Waterpark; Pool - Waterpark; Pool - Waterpark; Pool - Waterpark; Pool - Waterpark"/>
        <s v="Lake/Reservoir/Impoundment"/>
        <s v="Pool - Kiddie/Wading, Public; Pool - Swimming Pool"/>
        <s v="Temporary Water Slide"/>
        <s v="Fountain(s) - Interactive"/>
        <s v="Pool - Swimming Pool; Pool - Kiddie/Wading, Public"/>
        <s v="Pool - Swimming Pool; Pool - Swimming Pool; Pool - Swimming Pool"/>
        <s v="Pool - Kiddie/Wading, Public"/>
        <s v="pond"/>
        <s v="Pool - Swimming Pool; pool/hot tub/whirlpool/spa pool; Spa/Whirlpool/Hot Tub; Pool &amp; Spray Pad; pool; Pool - Swimming Pool"/>
        <s v="Pool - Wave Pool; Fountain(s) - Interactive; Pool - Water Slide; Other"/>
        <s v="Pool - Swimming Pool; Pool - Swimming Pool; Pool - Waterpark"/>
        <s v="Community"/>
        <s v="Transient Noncommunity"/>
        <s v="Pool - Waterpark; Pool - Swimming Pool"/>
        <s v="Pool - Kiddie/Wading, Private; Temporary Water Slide"/>
        <s v="Pool - Waterpark; Pool - Swimming Pool; Pool - Swimming Pool"/>
        <s v="Pool - Kiddie/Wading, Private; Pool - Swimming Pool"/>
        <s v="Spring"/>
        <s v="Pool - Swimming Pool; Pool - Swimming Pool; Pool - Kiddie/Wading, Private; Fountain(s) - Interactive"/>
        <s v="Other"/>
        <s v="Pool - Swimming Pool; Spa/Whirlpool/Hot Tub; Pool - Water Slide"/>
        <s v="Pool - Waterpark; Fountain(s) - Interactive; Pool - Water Slide; Pool - Waterpark"/>
        <s v="Pool - Water Slide"/>
        <s v="Unknown"/>
        <s v="Fountain(s) - Interactive; Pool - Waterpark"/>
        <s v="River/Stream; Other"/>
        <s v="Pool - Swimming Pool; Pool - Swimming Pool"/>
        <s v="Fountain(s) - Interactive; Pool - Kiddie/Wading, Public; Pool - Swimming Pool; Pool - Water Slide; Pool - Wave Pool; Pool - Swimming Pool"/>
        <s v="Well"/>
        <s v="Pool - Swimming Pool (Hot Spring)"/>
        <s v="Pool - Kiddie/Wading, Public; Pool - Swimming Pool; Pool - Water Slide"/>
        <s v="River/Stream"/>
        <s v="Hot Spring"/>
        <s v="Fountain(s) - Interactive; Pool - Kiddie/Wading, Private; Pool - Kiddie/Wading, Public; Pool - Swimming Pool; Pool - Swimming Pool; Pool - Swimming Pool; Pool - Water Slide; Pool - Waterpark; Pool - Wave Pool; Spa/Whirlpool/Hot Tub; Temporary Water Slide"/>
        <s v="Lake/Reservoir/Impoundment; Other"/>
      </sharedItems>
    </cacheField>
    <cacheField name="Animal Type" numFmtId="0">
      <sharedItems containsBlank="1">
        <s v="Cattle"/>
        <s v="Sheep or goats"/>
        <m/>
        <s v="Sheep or goats; Sheep or goats; Dog or Puppy; Other poultry; Pig; Other (specify)"/>
        <s v="Other poultry; Baby chick or duckling; Sheep or goats; Sheep or goats; Other (specify); Other (specify); Other (specify); Sheep or goats; Sheep or goats; Cattle; Cattle; Pig; Other small mammalian household pet"/>
        <s v="Cattle; Sheep or goats"/>
        <s v="Sheep or goats; Other (specify)"/>
      </sharedItems>
    </cacheField>
    <cacheField name="Animal Type Specify" numFmtId="0">
      <sharedItems containsBlank="1">
        <s v="Cattle, calf"/>
        <s v="Goat, kid"/>
        <m/>
        <s v="Goat"/>
        <s v="Goat, kid; Goat; Dog; Chicken; Pig/hog (domestic); Horse"/>
        <s v="Sheep"/>
        <s v="Chicken; Chick, baby chick; Goat; Goat, kid; Donkey; Horse; Livestock, other; Sheep; Sheep, lamb; Cattle; Cattle, calf; Pig/hog (domestic); Rabbit"/>
        <s v="Cattle, calf; Goat"/>
        <s v="Calf"/>
        <s v="Cattle"/>
        <s v="Calves"/>
        <s v="; calves"/>
        <s v="baby calf"/>
        <s v="Baby goat"/>
        <s v="cow with scours"/>
        <s v="cow/cows"/>
      </sharedItems>
    </cacheField>
    <cacheField name="Water Status" numFmtId="0">
      <sharedItems containsBlank="1">
        <m/>
        <s v="Reviewed"/>
        <s v="Cleaned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Example" cacheId="0" dataCaption="" compact="0" compactData="0">
  <location ref="B1:C14" firstHeaderRow="0" firstDataRow="1" firstDataCol="0"/>
  <pivotFields>
    <pivotField name="Yea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Month" axis="axisRow" dataField="1" compact="0" outline="0" multipleItemSelectionAllowed="1" showAll="0" sortType="ascending">
      <items>
        <item x="0"/>
        <item x="11"/>
        <item x="1"/>
        <item x="6"/>
        <item x="2"/>
        <item x="7"/>
        <item x="5"/>
        <item x="3"/>
        <item x="4"/>
        <item x="8"/>
        <item x="9"/>
        <item x="10"/>
        <item t="default"/>
      </items>
    </pivotField>
    <pivotField name="Stat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name="Primary Mode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Etiolog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name="Serotype or Genotyp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name="Etiology Statu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Setting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Illness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name="Hospitalization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Info on Hospitalization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Deaths" compact="0" outline="0" multipleItemSelectionAllowed="1" showAll="0">
      <items>
        <item x="0"/>
        <item x="1"/>
        <item x="2"/>
        <item t="default"/>
      </items>
    </pivotField>
    <pivotField name="Info on Death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name="Food Vehicl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Food Contaminated Ingredien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IFSAC Category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Water Exposure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Water Typ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Animal Type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nimal Type Specif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Water Status" compact="0" outline="0" multipleItemSelectionAllowed="1" showAll="0">
      <items>
        <item x="0"/>
        <item x="1"/>
        <item x="2"/>
        <item t="default"/>
      </items>
    </pivotField>
  </pivotFields>
  <rowFields>
    <field x="1"/>
  </rowFields>
  <dataFields>
    <dataField name="COUNT of Month" fld="1" subtotal="countNums" baseField="0"/>
  </dataFields>
</pivotTableDefinition>
</file>

<file path=xl/pivotTables/pivotTable2.xml><?xml version="1.0" encoding="utf-8"?>
<pivotTableDefinition xmlns="http://schemas.openxmlformats.org/spreadsheetml/2006/main" name="Pivot Table Example 2" cacheId="0" dataCaption="" compact="0" compactData="0">
  <location ref="B16:C29" firstHeaderRow="0" firstDataRow="1" firstDataCol="0"/>
  <pivotFields>
    <pivotField name="Yea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Month" axis="axisRow" compact="0" outline="0" multipleItemSelectionAllowed="1" showAll="0" sortType="ascending">
      <items>
        <item x="0"/>
        <item x="11"/>
        <item x="1"/>
        <item x="6"/>
        <item x="2"/>
        <item x="7"/>
        <item x="5"/>
        <item x="3"/>
        <item x="4"/>
        <item x="8"/>
        <item x="9"/>
        <item x="10"/>
        <item t="default"/>
      </items>
    </pivotField>
    <pivotField name="Stat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name="Primary Mode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Etiolog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name="Serotype or Genotyp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name="Etiology Statu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Setting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Illnesses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name="Hospitalization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Info on Hospitalization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Deaths" compact="0" outline="0" multipleItemSelectionAllowed="1" showAll="0">
      <items>
        <item x="0"/>
        <item x="1"/>
        <item x="2"/>
        <item t="default"/>
      </items>
    </pivotField>
    <pivotField name="Info on Death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name="Food Vehicl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Food Contaminated Ingredien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IFSAC Category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Water Exposure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Water Typ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Animal Type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nimal Type Specif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Water Status" compact="0" outline="0" multipleItemSelectionAllowed="1" showAll="0">
      <items>
        <item x="0"/>
        <item x="1"/>
        <item x="2"/>
        <item t="default"/>
      </items>
    </pivotField>
  </pivotFields>
  <rowFields>
    <field x="1"/>
  </rowFields>
  <dataFields>
    <dataField name="AVERAGE of Illnesses" fld="8" subtotal="average" baseField="0"/>
  </dataFields>
</pivotTableDefinition>
</file>

<file path=xl/pivotTables/pivotTable3.xml><?xml version="1.0" encoding="utf-8"?>
<pivotTableDefinition xmlns="http://schemas.openxmlformats.org/spreadsheetml/2006/main" name="Pivot Table Example 3" cacheId="0" dataCaption="" compact="0" compactData="0">
  <location ref="B31:C44" firstHeaderRow="0" firstDataRow="1" firstDataCol="0"/>
  <pivotFields>
    <pivotField name="Yea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Month" axis="axisRow" compact="0" outline="0" multipleItemSelectionAllowed="1" showAll="0" sortType="ascending">
      <items>
        <item x="0"/>
        <item x="11"/>
        <item x="1"/>
        <item x="6"/>
        <item x="2"/>
        <item x="7"/>
        <item x="5"/>
        <item x="3"/>
        <item x="4"/>
        <item x="8"/>
        <item x="9"/>
        <item x="10"/>
        <item t="default"/>
      </items>
    </pivotField>
    <pivotField name="Stat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name="Primary Mode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Etiolog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name="Serotype or Genotyp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name="Etiology Statu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Setting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Illnesses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</pivotField>
    <pivotField name="Hospitalization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Info on Hospitalization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Deaths" compact="0" outline="0" multipleItemSelectionAllowed="1" showAll="0">
      <items>
        <item x="0"/>
        <item x="1"/>
        <item x="2"/>
        <item t="default"/>
      </items>
    </pivotField>
    <pivotField name="Info on Death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name="Food Vehicl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Food Contaminated Ingredien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IFSAC Category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Water Exposure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Water Typ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Animal Type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nimal Type Specif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Water Status" compact="0" outline="0" multipleItemSelectionAllowed="1" showAll="0">
      <items>
        <item x="0"/>
        <item x="1"/>
        <item x="2"/>
        <item t="default"/>
      </items>
    </pivotField>
  </pivotFields>
  <rowFields>
    <field x="1"/>
  </rowFields>
  <dataFields>
    <dataField name="SUM of Illnesses" fld="8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0"/>
    <col customWidth="1" min="3" max="3" width="15.43"/>
    <col customWidth="1" min="4" max="4" width="47.86"/>
    <col customWidth="1" min="5" max="5" width="120.0"/>
    <col customWidth="1" min="6" max="6" width="25.71"/>
    <col customWidth="1" min="7" max="7" width="62.29"/>
    <col customWidth="1" min="8" max="8" width="102.71"/>
    <col customWidth="1" min="9" max="9" width="11.0"/>
    <col customWidth="1" min="10" max="10" width="17.57"/>
    <col customWidth="1" min="11" max="11" width="24.29"/>
    <col customWidth="1" min="12" max="12" width="10.0"/>
    <col customWidth="1" min="13" max="13" width="16.57"/>
    <col customWidth="1" min="14" max="14" width="28.71"/>
    <col customWidth="1" min="15" max="15" width="30.57"/>
    <col customWidth="1" min="16" max="16" width="20.14"/>
    <col customWidth="1" min="17" max="17" width="29.14"/>
    <col customWidth="1" min="18" max="20" width="120.0"/>
    <col customWidth="1" min="21" max="21" width="15.14"/>
    <col customWidth="1" min="22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>
      <c r="A2" s="2">
        <v>2009.0</v>
      </c>
      <c r="B2" s="2">
        <v>1.0</v>
      </c>
      <c r="C2" s="2" t="s">
        <v>21</v>
      </c>
      <c r="D2" s="2" t="s">
        <v>22</v>
      </c>
      <c r="E2" s="2" t="s">
        <v>23</v>
      </c>
      <c r="G2" s="2" t="s">
        <v>24</v>
      </c>
      <c r="I2" s="2">
        <v>4.0</v>
      </c>
      <c r="J2" s="2">
        <v>1.0</v>
      </c>
      <c r="K2" s="2">
        <v>4.0</v>
      </c>
      <c r="L2" s="2">
        <v>0.0</v>
      </c>
      <c r="M2" s="2">
        <v>4.0</v>
      </c>
      <c r="S2" s="2" t="s">
        <v>25</v>
      </c>
      <c r="T2" s="2" t="s">
        <v>26</v>
      </c>
    </row>
    <row r="3">
      <c r="A3" s="2">
        <v>2009.0</v>
      </c>
      <c r="B3" s="2">
        <v>3.0</v>
      </c>
      <c r="C3" s="2" t="s">
        <v>27</v>
      </c>
      <c r="D3" s="2" t="s">
        <v>22</v>
      </c>
      <c r="E3" s="2" t="s">
        <v>23</v>
      </c>
      <c r="G3" s="2" t="s">
        <v>24</v>
      </c>
      <c r="I3" s="2">
        <v>29.0</v>
      </c>
      <c r="J3" s="2">
        <v>0.0</v>
      </c>
      <c r="K3" s="2">
        <v>29.0</v>
      </c>
      <c r="L3" s="2">
        <v>0.0</v>
      </c>
      <c r="M3" s="2">
        <v>29.0</v>
      </c>
      <c r="S3" s="2" t="s">
        <v>28</v>
      </c>
      <c r="T3" s="2" t="s">
        <v>29</v>
      </c>
    </row>
    <row r="4">
      <c r="A4" s="2">
        <v>2009.0</v>
      </c>
      <c r="B4" s="2">
        <v>3.0</v>
      </c>
      <c r="C4" s="2" t="s">
        <v>30</v>
      </c>
      <c r="D4" s="2" t="s">
        <v>31</v>
      </c>
      <c r="E4" s="2" t="s">
        <v>32</v>
      </c>
      <c r="G4" s="2" t="s">
        <v>33</v>
      </c>
      <c r="H4" s="2" t="s">
        <v>34</v>
      </c>
      <c r="I4" s="2">
        <v>7.0</v>
      </c>
      <c r="J4" s="2">
        <v>0.0</v>
      </c>
      <c r="K4" s="2">
        <v>0.0</v>
      </c>
      <c r="L4" s="2">
        <v>0.0</v>
      </c>
      <c r="M4" s="2">
        <v>0.0</v>
      </c>
      <c r="Q4" s="2" t="s">
        <v>35</v>
      </c>
      <c r="R4" s="2" t="s">
        <v>36</v>
      </c>
      <c r="U4" s="2" t="s">
        <v>37</v>
      </c>
    </row>
    <row r="5">
      <c r="A5" s="2">
        <v>2009.0</v>
      </c>
      <c r="B5" s="2">
        <v>5.0</v>
      </c>
      <c r="C5" s="2" t="s">
        <v>21</v>
      </c>
      <c r="D5" s="2" t="s">
        <v>22</v>
      </c>
      <c r="E5" s="2" t="s">
        <v>23</v>
      </c>
      <c r="G5" s="2" t="s">
        <v>24</v>
      </c>
      <c r="I5" s="2">
        <v>3.0</v>
      </c>
      <c r="J5" s="2">
        <v>0.0</v>
      </c>
      <c r="K5" s="2">
        <v>0.0</v>
      </c>
      <c r="L5" s="2">
        <v>0.0</v>
      </c>
      <c r="M5" s="2">
        <v>3.0</v>
      </c>
      <c r="S5" s="2" t="s">
        <v>25</v>
      </c>
      <c r="T5" s="2" t="s">
        <v>26</v>
      </c>
    </row>
    <row r="6">
      <c r="A6" s="2">
        <v>2009.0</v>
      </c>
      <c r="B6" s="2">
        <v>5.0</v>
      </c>
      <c r="C6" s="2" t="s">
        <v>38</v>
      </c>
      <c r="D6" s="2" t="s">
        <v>22</v>
      </c>
      <c r="E6" s="2" t="s">
        <v>23</v>
      </c>
      <c r="G6" s="2" t="s">
        <v>24</v>
      </c>
      <c r="I6" s="2">
        <v>4.0</v>
      </c>
      <c r="J6" s="2">
        <v>0.0</v>
      </c>
      <c r="K6" s="2">
        <v>4.0</v>
      </c>
      <c r="L6" s="2">
        <v>0.0</v>
      </c>
      <c r="M6" s="2">
        <v>4.0</v>
      </c>
      <c r="S6" s="2" t="s">
        <v>28</v>
      </c>
      <c r="T6" s="2" t="s">
        <v>39</v>
      </c>
    </row>
    <row r="7">
      <c r="A7" s="2">
        <v>2009.0</v>
      </c>
      <c r="B7" s="2">
        <v>5.0</v>
      </c>
      <c r="C7" s="2" t="s">
        <v>21</v>
      </c>
      <c r="D7" s="2" t="s">
        <v>22</v>
      </c>
      <c r="E7" s="2" t="s">
        <v>23</v>
      </c>
      <c r="G7" s="2" t="s">
        <v>24</v>
      </c>
      <c r="I7" s="2">
        <v>3.0</v>
      </c>
      <c r="J7" s="2">
        <v>2.0</v>
      </c>
      <c r="K7" s="2">
        <v>3.0</v>
      </c>
      <c r="L7" s="2">
        <v>0.0</v>
      </c>
      <c r="M7" s="2">
        <v>3.0</v>
      </c>
      <c r="S7" s="2" t="s">
        <v>28</v>
      </c>
      <c r="T7" s="2" t="s">
        <v>29</v>
      </c>
    </row>
    <row r="8">
      <c r="A8" s="2">
        <v>2009.0</v>
      </c>
      <c r="B8" s="2">
        <v>8.0</v>
      </c>
      <c r="C8" s="2" t="s">
        <v>40</v>
      </c>
      <c r="D8" s="2" t="s">
        <v>22</v>
      </c>
      <c r="E8" s="2" t="s">
        <v>41</v>
      </c>
      <c r="G8" s="2" t="s">
        <v>24</v>
      </c>
      <c r="I8" s="2">
        <v>4.0</v>
      </c>
      <c r="J8" s="2">
        <v>0.0</v>
      </c>
      <c r="K8" s="2">
        <v>4.0</v>
      </c>
      <c r="L8" s="2">
        <v>0.0</v>
      </c>
      <c r="M8" s="2">
        <v>4.0</v>
      </c>
      <c r="S8" s="2" t="s">
        <v>25</v>
      </c>
      <c r="T8" s="2" t="s">
        <v>26</v>
      </c>
    </row>
    <row r="9">
      <c r="A9" s="2">
        <v>2009.0</v>
      </c>
      <c r="B9" s="2">
        <v>8.0</v>
      </c>
      <c r="C9" s="2" t="s">
        <v>42</v>
      </c>
      <c r="D9" s="2" t="s">
        <v>43</v>
      </c>
      <c r="E9" s="2" t="s">
        <v>41</v>
      </c>
      <c r="G9" s="2" t="s">
        <v>24</v>
      </c>
      <c r="I9" s="2">
        <v>2.0</v>
      </c>
      <c r="J9" s="2">
        <v>0.0</v>
      </c>
      <c r="K9" s="2">
        <v>2.0</v>
      </c>
      <c r="L9" s="2">
        <v>0.0</v>
      </c>
      <c r="M9" s="2">
        <v>2.0</v>
      </c>
    </row>
    <row r="10">
      <c r="A10" s="2">
        <v>2009.0</v>
      </c>
      <c r="B10" s="2">
        <v>8.0</v>
      </c>
      <c r="C10" s="2" t="s">
        <v>44</v>
      </c>
      <c r="D10" s="2" t="s">
        <v>31</v>
      </c>
      <c r="E10" s="2" t="s">
        <v>23</v>
      </c>
      <c r="G10" s="2" t="s">
        <v>24</v>
      </c>
      <c r="H10" s="2" t="s">
        <v>45</v>
      </c>
      <c r="I10" s="2">
        <v>8.0</v>
      </c>
      <c r="J10" s="2">
        <v>0.0</v>
      </c>
      <c r="K10" s="2">
        <v>8.0</v>
      </c>
      <c r="L10" s="2">
        <v>0.0</v>
      </c>
      <c r="M10" s="2">
        <v>8.0</v>
      </c>
      <c r="Q10" s="2" t="s">
        <v>46</v>
      </c>
      <c r="R10" s="2" t="s">
        <v>47</v>
      </c>
      <c r="U10" s="2" t="s">
        <v>37</v>
      </c>
    </row>
    <row r="11">
      <c r="A11" s="2">
        <v>2009.0</v>
      </c>
      <c r="B11" s="2">
        <v>9.0</v>
      </c>
      <c r="C11" s="2" t="s">
        <v>42</v>
      </c>
      <c r="D11" s="2" t="s">
        <v>43</v>
      </c>
      <c r="E11" s="2" t="s">
        <v>41</v>
      </c>
      <c r="G11" s="2" t="s">
        <v>24</v>
      </c>
      <c r="I11" s="2">
        <v>2.0</v>
      </c>
      <c r="J11" s="2">
        <v>0.0</v>
      </c>
      <c r="K11" s="2">
        <v>2.0</v>
      </c>
      <c r="L11" s="2">
        <v>0.0</v>
      </c>
      <c r="M11" s="2">
        <v>2.0</v>
      </c>
    </row>
    <row r="12">
      <c r="A12" s="2">
        <v>2009.0</v>
      </c>
      <c r="B12" s="2">
        <v>7.0</v>
      </c>
      <c r="C12" s="2" t="s">
        <v>48</v>
      </c>
      <c r="D12" s="2" t="s">
        <v>49</v>
      </c>
      <c r="E12" s="2" t="s">
        <v>50</v>
      </c>
      <c r="G12" s="2" t="s">
        <v>24</v>
      </c>
      <c r="H12" s="2" t="s">
        <v>51</v>
      </c>
      <c r="I12" s="2">
        <v>16.0</v>
      </c>
      <c r="J12" s="2">
        <v>1.0</v>
      </c>
      <c r="K12" s="2">
        <v>16.0</v>
      </c>
      <c r="L12" s="2">
        <v>1.0</v>
      </c>
      <c r="M12" s="2">
        <v>16.0</v>
      </c>
    </row>
    <row r="13">
      <c r="A13" s="2">
        <v>2009.0</v>
      </c>
      <c r="B13" s="2">
        <v>9.0</v>
      </c>
      <c r="C13" s="2" t="s">
        <v>40</v>
      </c>
      <c r="D13" s="2" t="s">
        <v>49</v>
      </c>
      <c r="E13" s="2" t="s">
        <v>23</v>
      </c>
      <c r="G13" s="2" t="s">
        <v>24</v>
      </c>
      <c r="H13" s="2" t="s">
        <v>52</v>
      </c>
      <c r="I13" s="2">
        <v>4.0</v>
      </c>
      <c r="J13" s="2">
        <v>1.0</v>
      </c>
      <c r="K13" s="2">
        <v>3.0</v>
      </c>
      <c r="L13" s="2">
        <v>0.0</v>
      </c>
      <c r="M13" s="2">
        <v>3.0</v>
      </c>
    </row>
    <row r="14">
      <c r="A14" s="2">
        <v>2009.0</v>
      </c>
      <c r="B14" s="2">
        <v>8.0</v>
      </c>
      <c r="C14" s="2" t="s">
        <v>44</v>
      </c>
      <c r="D14" s="2" t="s">
        <v>31</v>
      </c>
      <c r="E14" s="2" t="s">
        <v>23</v>
      </c>
      <c r="G14" s="2" t="s">
        <v>24</v>
      </c>
      <c r="H14" s="2" t="s">
        <v>53</v>
      </c>
      <c r="I14" s="2">
        <v>5.0</v>
      </c>
      <c r="J14" s="2">
        <v>0.0</v>
      </c>
      <c r="K14" s="2">
        <v>5.0</v>
      </c>
      <c r="L14" s="2">
        <v>0.0</v>
      </c>
      <c r="M14" s="2">
        <v>5.0</v>
      </c>
      <c r="Q14" s="2" t="s">
        <v>46</v>
      </c>
      <c r="R14" s="2" t="s">
        <v>47</v>
      </c>
      <c r="U14" s="2" t="s">
        <v>37</v>
      </c>
    </row>
    <row r="15">
      <c r="A15" s="2">
        <v>2009.0</v>
      </c>
      <c r="B15" s="2">
        <v>9.0</v>
      </c>
      <c r="C15" s="2" t="s">
        <v>40</v>
      </c>
      <c r="D15" s="2" t="s">
        <v>49</v>
      </c>
      <c r="E15" s="2" t="s">
        <v>23</v>
      </c>
      <c r="G15" s="2" t="s">
        <v>24</v>
      </c>
      <c r="H15" s="2" t="s">
        <v>52</v>
      </c>
      <c r="I15" s="2">
        <v>2.0</v>
      </c>
      <c r="J15" s="2">
        <v>0.0</v>
      </c>
      <c r="K15" s="2">
        <v>2.0</v>
      </c>
      <c r="L15" s="2">
        <v>0.0</v>
      </c>
      <c r="M15" s="2">
        <v>2.0</v>
      </c>
    </row>
    <row r="16">
      <c r="A16" s="2">
        <v>2010.0</v>
      </c>
      <c r="B16" s="2">
        <v>1.0</v>
      </c>
      <c r="C16" s="2" t="s">
        <v>54</v>
      </c>
      <c r="D16" s="2" t="s">
        <v>22</v>
      </c>
      <c r="E16" s="2" t="s">
        <v>50</v>
      </c>
      <c r="G16" s="2" t="s">
        <v>24</v>
      </c>
      <c r="I16" s="2">
        <v>6.0</v>
      </c>
      <c r="J16" s="2">
        <v>0.0</v>
      </c>
      <c r="K16" s="2">
        <v>6.0</v>
      </c>
      <c r="L16" s="2">
        <v>0.0</v>
      </c>
      <c r="M16" s="2">
        <v>6.0</v>
      </c>
      <c r="S16" s="2" t="s">
        <v>55</v>
      </c>
      <c r="T16" s="2" t="s">
        <v>56</v>
      </c>
    </row>
    <row r="17">
      <c r="A17" s="2">
        <v>2009.0</v>
      </c>
      <c r="B17" s="2">
        <v>8.0</v>
      </c>
      <c r="C17" s="2" t="s">
        <v>44</v>
      </c>
      <c r="D17" s="2" t="s">
        <v>31</v>
      </c>
      <c r="E17" s="2" t="s">
        <v>50</v>
      </c>
      <c r="G17" s="2" t="s">
        <v>24</v>
      </c>
      <c r="H17" s="2" t="s">
        <v>57</v>
      </c>
      <c r="I17" s="2">
        <v>5.0</v>
      </c>
      <c r="J17" s="2">
        <v>0.0</v>
      </c>
      <c r="K17" s="2">
        <v>5.0</v>
      </c>
      <c r="L17" s="2">
        <v>0.0</v>
      </c>
      <c r="M17" s="2">
        <v>5.0</v>
      </c>
      <c r="Q17" s="2" t="s">
        <v>46</v>
      </c>
      <c r="R17" s="2" t="s">
        <v>58</v>
      </c>
      <c r="U17" s="2" t="s">
        <v>37</v>
      </c>
    </row>
    <row r="18">
      <c r="A18" s="2">
        <v>2010.0</v>
      </c>
      <c r="B18" s="2">
        <v>1.0</v>
      </c>
      <c r="C18" s="2" t="s">
        <v>59</v>
      </c>
      <c r="D18" s="2" t="s">
        <v>31</v>
      </c>
      <c r="E18" s="2" t="s">
        <v>23</v>
      </c>
      <c r="G18" s="2" t="s">
        <v>24</v>
      </c>
      <c r="H18" s="2" t="s">
        <v>60</v>
      </c>
      <c r="I18" s="2">
        <v>34.0</v>
      </c>
      <c r="J18" s="2">
        <v>0.0</v>
      </c>
      <c r="K18" s="2">
        <v>34.0</v>
      </c>
      <c r="L18" s="2">
        <v>0.0</v>
      </c>
      <c r="M18" s="2">
        <v>34.0</v>
      </c>
      <c r="Q18" s="2" t="s">
        <v>61</v>
      </c>
      <c r="R18" s="2" t="s">
        <v>62</v>
      </c>
      <c r="U18" s="2" t="s">
        <v>37</v>
      </c>
    </row>
    <row r="19">
      <c r="A19" s="2">
        <v>2010.0</v>
      </c>
      <c r="B19" s="2">
        <v>3.0</v>
      </c>
      <c r="C19" s="2" t="s">
        <v>21</v>
      </c>
      <c r="D19" s="2" t="s">
        <v>22</v>
      </c>
      <c r="E19" s="2" t="s">
        <v>23</v>
      </c>
      <c r="G19" s="2" t="s">
        <v>24</v>
      </c>
      <c r="I19" s="2">
        <v>2.0</v>
      </c>
      <c r="J19" s="2">
        <v>0.0</v>
      </c>
      <c r="K19" s="2">
        <v>2.0</v>
      </c>
      <c r="L19" s="2">
        <v>0.0</v>
      </c>
      <c r="M19" s="2">
        <v>2.0</v>
      </c>
      <c r="S19" s="2" t="s">
        <v>25</v>
      </c>
      <c r="T19" s="2" t="s">
        <v>26</v>
      </c>
    </row>
    <row r="20">
      <c r="A20" s="2">
        <v>2009.0</v>
      </c>
      <c r="B20" s="2">
        <v>7.0</v>
      </c>
      <c r="C20" s="2" t="s">
        <v>40</v>
      </c>
      <c r="D20" s="2" t="s">
        <v>31</v>
      </c>
      <c r="E20" s="2" t="s">
        <v>63</v>
      </c>
      <c r="F20" s="2" t="s">
        <v>64</v>
      </c>
      <c r="G20" s="2" t="s">
        <v>24</v>
      </c>
      <c r="H20" s="2" t="s">
        <v>65</v>
      </c>
      <c r="I20" s="2">
        <v>33.0</v>
      </c>
      <c r="J20" s="2">
        <v>0.0</v>
      </c>
      <c r="K20" s="2">
        <v>33.0</v>
      </c>
      <c r="L20" s="2">
        <v>0.0</v>
      </c>
      <c r="M20" s="2">
        <v>33.0</v>
      </c>
      <c r="Q20" s="2" t="s">
        <v>46</v>
      </c>
      <c r="R20" s="2" t="s">
        <v>58</v>
      </c>
      <c r="U20" s="2" t="s">
        <v>37</v>
      </c>
    </row>
    <row r="21" ht="15.75" customHeight="1">
      <c r="A21" s="2">
        <v>2009.0</v>
      </c>
      <c r="B21" s="2">
        <v>8.0</v>
      </c>
      <c r="C21" s="2" t="s">
        <v>44</v>
      </c>
      <c r="D21" s="2" t="s">
        <v>31</v>
      </c>
      <c r="E21" s="2" t="s">
        <v>23</v>
      </c>
      <c r="G21" s="2" t="s">
        <v>24</v>
      </c>
      <c r="H21" s="2" t="s">
        <v>65</v>
      </c>
      <c r="I21" s="2">
        <v>4.0</v>
      </c>
      <c r="J21" s="2">
        <v>0.0</v>
      </c>
      <c r="K21" s="2">
        <v>4.0</v>
      </c>
      <c r="L21" s="2">
        <v>0.0</v>
      </c>
      <c r="M21" s="2">
        <v>4.0</v>
      </c>
      <c r="Q21" s="2" t="s">
        <v>46</v>
      </c>
      <c r="R21" s="2" t="s">
        <v>66</v>
      </c>
      <c r="U21" s="2" t="s">
        <v>37</v>
      </c>
    </row>
    <row r="22" ht="15.75" customHeight="1">
      <c r="A22" s="2">
        <v>2010.0</v>
      </c>
      <c r="B22" s="2">
        <v>4.0</v>
      </c>
      <c r="C22" s="2" t="s">
        <v>40</v>
      </c>
      <c r="D22" s="2" t="s">
        <v>22</v>
      </c>
      <c r="E22" s="2" t="s">
        <v>41</v>
      </c>
      <c r="G22" s="2" t="s">
        <v>24</v>
      </c>
      <c r="I22" s="2">
        <v>9.0</v>
      </c>
      <c r="J22" s="2">
        <v>0.0</v>
      </c>
      <c r="K22" s="2">
        <v>9.0</v>
      </c>
      <c r="L22" s="2">
        <v>0.0</v>
      </c>
      <c r="M22" s="2">
        <v>9.0</v>
      </c>
      <c r="S22" s="2" t="s">
        <v>25</v>
      </c>
      <c r="T22" s="2" t="s">
        <v>26</v>
      </c>
    </row>
    <row r="23" ht="15.75" customHeight="1">
      <c r="A23" s="2">
        <v>2010.0</v>
      </c>
      <c r="B23" s="2">
        <v>6.0</v>
      </c>
      <c r="C23" s="2" t="s">
        <v>42</v>
      </c>
      <c r="D23" s="2" t="s">
        <v>43</v>
      </c>
      <c r="E23" s="2" t="s">
        <v>41</v>
      </c>
      <c r="G23" s="2" t="s">
        <v>24</v>
      </c>
      <c r="I23" s="2">
        <v>3.0</v>
      </c>
      <c r="J23" s="2">
        <v>0.0</v>
      </c>
      <c r="K23" s="2">
        <v>3.0</v>
      </c>
      <c r="L23" s="2">
        <v>0.0</v>
      </c>
      <c r="M23" s="2">
        <v>3.0</v>
      </c>
    </row>
    <row r="24" ht="15.75" customHeight="1">
      <c r="A24" s="2">
        <v>2010.0</v>
      </c>
      <c r="B24" s="2">
        <v>7.0</v>
      </c>
      <c r="C24" s="2" t="s">
        <v>42</v>
      </c>
      <c r="D24" s="2" t="s">
        <v>31</v>
      </c>
      <c r="E24" s="2" t="s">
        <v>67</v>
      </c>
      <c r="F24" s="2" t="s">
        <v>68</v>
      </c>
      <c r="G24" s="2" t="s">
        <v>33</v>
      </c>
      <c r="H24" s="2" t="s">
        <v>69</v>
      </c>
      <c r="I24" s="2">
        <v>10.0</v>
      </c>
      <c r="J24" s="2">
        <v>0.0</v>
      </c>
      <c r="K24" s="2">
        <v>10.0</v>
      </c>
      <c r="L24" s="2">
        <v>0.0</v>
      </c>
      <c r="M24" s="2">
        <v>10.0</v>
      </c>
      <c r="Q24" s="2" t="s">
        <v>61</v>
      </c>
      <c r="R24" s="2" t="s">
        <v>62</v>
      </c>
      <c r="U24" s="2" t="s">
        <v>37</v>
      </c>
    </row>
    <row r="25" ht="15.75" customHeight="1">
      <c r="A25" s="2">
        <v>2010.0</v>
      </c>
      <c r="B25" s="2">
        <v>7.0</v>
      </c>
      <c r="C25" s="2" t="s">
        <v>38</v>
      </c>
      <c r="D25" s="2" t="s">
        <v>31</v>
      </c>
      <c r="E25" s="2" t="s">
        <v>23</v>
      </c>
      <c r="G25" s="2" t="s">
        <v>24</v>
      </c>
      <c r="H25" s="2" t="s">
        <v>65</v>
      </c>
      <c r="I25" s="2">
        <v>7.0</v>
      </c>
      <c r="J25" s="2">
        <v>0.0</v>
      </c>
      <c r="K25" s="2">
        <v>7.0</v>
      </c>
      <c r="L25" s="2">
        <v>0.0</v>
      </c>
      <c r="M25" s="2">
        <v>7.0</v>
      </c>
      <c r="Q25" s="2" t="s">
        <v>46</v>
      </c>
      <c r="R25" s="2" t="s">
        <v>47</v>
      </c>
      <c r="U25" s="2" t="s">
        <v>37</v>
      </c>
    </row>
    <row r="26" ht="15.75" customHeight="1">
      <c r="A26" s="2">
        <v>2010.0</v>
      </c>
      <c r="B26" s="2">
        <v>7.0</v>
      </c>
      <c r="C26" s="2" t="s">
        <v>70</v>
      </c>
      <c r="D26" s="2" t="s">
        <v>31</v>
      </c>
      <c r="E26" s="2" t="s">
        <v>23</v>
      </c>
      <c r="G26" s="2" t="s">
        <v>24</v>
      </c>
      <c r="H26" s="2" t="s">
        <v>65</v>
      </c>
      <c r="I26" s="2">
        <v>43.0</v>
      </c>
      <c r="J26" s="2">
        <v>3.0</v>
      </c>
      <c r="K26" s="2">
        <v>3.0</v>
      </c>
      <c r="L26" s="2">
        <v>0.0</v>
      </c>
      <c r="M26" s="2">
        <v>43.0</v>
      </c>
      <c r="Q26" s="2" t="s">
        <v>46</v>
      </c>
      <c r="R26" s="2" t="s">
        <v>47</v>
      </c>
      <c r="U26" s="2" t="s">
        <v>37</v>
      </c>
    </row>
    <row r="27" ht="15.75" customHeight="1">
      <c r="A27" s="2">
        <v>2010.0</v>
      </c>
      <c r="B27" s="2">
        <v>8.0</v>
      </c>
      <c r="C27" s="2" t="s">
        <v>70</v>
      </c>
      <c r="D27" s="2" t="s">
        <v>31</v>
      </c>
      <c r="E27" s="2" t="s">
        <v>23</v>
      </c>
      <c r="G27" s="2" t="s">
        <v>24</v>
      </c>
      <c r="H27" s="2" t="s">
        <v>71</v>
      </c>
      <c r="I27" s="2">
        <v>4.0</v>
      </c>
      <c r="J27" s="2">
        <v>2.0</v>
      </c>
      <c r="K27" s="2">
        <v>4.0</v>
      </c>
      <c r="L27" s="2">
        <v>0.0</v>
      </c>
      <c r="M27" s="2">
        <v>4.0</v>
      </c>
      <c r="Q27" s="2" t="s">
        <v>46</v>
      </c>
      <c r="R27" s="2" t="s">
        <v>47</v>
      </c>
      <c r="U27" s="2" t="s">
        <v>37</v>
      </c>
    </row>
    <row r="28" ht="15.75" customHeight="1">
      <c r="A28" s="2">
        <v>2010.0</v>
      </c>
      <c r="B28" s="2">
        <v>7.0</v>
      </c>
      <c r="C28" s="2" t="s">
        <v>72</v>
      </c>
      <c r="D28" s="2" t="s">
        <v>43</v>
      </c>
      <c r="E28" s="2" t="s">
        <v>23</v>
      </c>
      <c r="G28" s="2" t="s">
        <v>24</v>
      </c>
      <c r="H28" s="2" t="s">
        <v>73</v>
      </c>
      <c r="I28" s="2">
        <v>2.0</v>
      </c>
      <c r="J28" s="2">
        <v>1.0</v>
      </c>
      <c r="K28" s="2">
        <v>2.0</v>
      </c>
      <c r="L28" s="2">
        <v>0.0</v>
      </c>
      <c r="M28" s="2">
        <v>2.0</v>
      </c>
    </row>
    <row r="29" ht="15.75" customHeight="1">
      <c r="A29" s="2">
        <v>2010.0</v>
      </c>
      <c r="B29" s="2">
        <v>7.0</v>
      </c>
      <c r="C29" s="2" t="s">
        <v>70</v>
      </c>
      <c r="D29" s="2" t="s">
        <v>31</v>
      </c>
      <c r="E29" s="2" t="s">
        <v>23</v>
      </c>
      <c r="G29" s="2" t="s">
        <v>24</v>
      </c>
      <c r="H29" s="2" t="s">
        <v>74</v>
      </c>
      <c r="I29" s="2">
        <v>4.0</v>
      </c>
      <c r="J29" s="2">
        <v>0.0</v>
      </c>
      <c r="K29" s="2">
        <v>3.0</v>
      </c>
      <c r="L29" s="2">
        <v>0.0</v>
      </c>
      <c r="M29" s="2">
        <v>4.0</v>
      </c>
      <c r="Q29" s="2" t="s">
        <v>46</v>
      </c>
      <c r="R29" s="2" t="s">
        <v>58</v>
      </c>
      <c r="U29" s="2" t="s">
        <v>37</v>
      </c>
    </row>
    <row r="30" ht="15.75" customHeight="1">
      <c r="A30" s="2">
        <v>2010.0</v>
      </c>
      <c r="B30" s="2">
        <v>7.0</v>
      </c>
      <c r="C30" s="2" t="s">
        <v>75</v>
      </c>
      <c r="D30" s="2" t="s">
        <v>31</v>
      </c>
      <c r="E30" s="2" t="s">
        <v>63</v>
      </c>
      <c r="F30" s="2" t="s">
        <v>64</v>
      </c>
      <c r="G30" s="2" t="s">
        <v>24</v>
      </c>
      <c r="H30" s="2" t="s">
        <v>65</v>
      </c>
      <c r="I30" s="2">
        <v>31.0</v>
      </c>
      <c r="J30" s="2">
        <v>0.0</v>
      </c>
      <c r="K30" s="2">
        <v>31.0</v>
      </c>
      <c r="L30" s="2">
        <v>0.0</v>
      </c>
      <c r="M30" s="2">
        <v>31.0</v>
      </c>
      <c r="Q30" s="2" t="s">
        <v>46</v>
      </c>
      <c r="R30" s="2" t="s">
        <v>76</v>
      </c>
      <c r="U30" s="2" t="s">
        <v>37</v>
      </c>
    </row>
    <row r="31" ht="15.75" customHeight="1">
      <c r="A31" s="2">
        <v>2010.0</v>
      </c>
      <c r="B31" s="2">
        <v>8.0</v>
      </c>
      <c r="C31" s="2" t="s">
        <v>38</v>
      </c>
      <c r="D31" s="2" t="s">
        <v>31</v>
      </c>
      <c r="E31" s="2" t="s">
        <v>23</v>
      </c>
      <c r="G31" s="2" t="s">
        <v>24</v>
      </c>
      <c r="H31" s="2" t="s">
        <v>69</v>
      </c>
      <c r="I31" s="2">
        <v>13.0</v>
      </c>
      <c r="J31" s="2">
        <v>0.0</v>
      </c>
      <c r="K31" s="2">
        <v>13.0</v>
      </c>
      <c r="L31" s="2">
        <v>0.0</v>
      </c>
      <c r="M31" s="2">
        <v>13.0</v>
      </c>
      <c r="Q31" s="2" t="s">
        <v>46</v>
      </c>
      <c r="R31" s="2" t="s">
        <v>77</v>
      </c>
      <c r="U31" s="2" t="s">
        <v>37</v>
      </c>
    </row>
    <row r="32" ht="15.75" customHeight="1">
      <c r="A32" s="2">
        <v>2010.0</v>
      </c>
      <c r="B32" s="2">
        <v>7.0</v>
      </c>
      <c r="C32" s="2" t="s">
        <v>42</v>
      </c>
      <c r="D32" s="2" t="s">
        <v>43</v>
      </c>
      <c r="E32" s="2" t="s">
        <v>41</v>
      </c>
      <c r="G32" s="2" t="s">
        <v>24</v>
      </c>
      <c r="I32" s="2">
        <v>6.0</v>
      </c>
      <c r="J32" s="2">
        <v>0.0</v>
      </c>
      <c r="K32" s="2">
        <v>6.0</v>
      </c>
      <c r="L32" s="2">
        <v>0.0</v>
      </c>
      <c r="M32" s="2">
        <v>6.0</v>
      </c>
    </row>
    <row r="33" ht="15.75" customHeight="1">
      <c r="A33" s="2">
        <v>2010.0</v>
      </c>
      <c r="B33" s="2">
        <v>6.0</v>
      </c>
      <c r="C33" s="2" t="s">
        <v>42</v>
      </c>
      <c r="D33" s="2" t="s">
        <v>49</v>
      </c>
      <c r="E33" s="2" t="s">
        <v>41</v>
      </c>
      <c r="G33" s="2" t="s">
        <v>24</v>
      </c>
      <c r="H33" s="2" t="s">
        <v>78</v>
      </c>
      <c r="I33" s="2">
        <v>4.0</v>
      </c>
      <c r="J33" s="2">
        <v>0.0</v>
      </c>
      <c r="K33" s="2">
        <v>4.0</v>
      </c>
      <c r="L33" s="2">
        <v>0.0</v>
      </c>
      <c r="M33" s="2">
        <v>4.0</v>
      </c>
    </row>
    <row r="34" ht="15.75" customHeight="1">
      <c r="A34" s="2">
        <v>2010.0</v>
      </c>
      <c r="B34" s="2">
        <v>8.0</v>
      </c>
      <c r="C34" s="2" t="s">
        <v>38</v>
      </c>
      <c r="D34" s="2" t="s">
        <v>31</v>
      </c>
      <c r="E34" s="2" t="s">
        <v>23</v>
      </c>
      <c r="G34" s="2" t="s">
        <v>24</v>
      </c>
      <c r="H34" s="2" t="s">
        <v>57</v>
      </c>
      <c r="I34" s="2">
        <v>15.0</v>
      </c>
      <c r="J34" s="2">
        <v>0.0</v>
      </c>
      <c r="K34" s="2">
        <v>15.0</v>
      </c>
      <c r="L34" s="2">
        <v>0.0</v>
      </c>
      <c r="M34" s="2">
        <v>15.0</v>
      </c>
      <c r="Q34" s="2" t="s">
        <v>46</v>
      </c>
      <c r="R34" s="2" t="s">
        <v>58</v>
      </c>
      <c r="U34" s="2" t="s">
        <v>37</v>
      </c>
    </row>
    <row r="35" ht="15.75" customHeight="1">
      <c r="A35" s="2">
        <v>2010.0</v>
      </c>
      <c r="B35" s="2">
        <v>8.0</v>
      </c>
      <c r="C35" s="2" t="s">
        <v>48</v>
      </c>
      <c r="D35" s="2" t="s">
        <v>31</v>
      </c>
      <c r="E35" s="2" t="s">
        <v>23</v>
      </c>
      <c r="G35" s="2" t="s">
        <v>24</v>
      </c>
      <c r="H35" s="2" t="s">
        <v>53</v>
      </c>
      <c r="I35" s="2">
        <v>18.0</v>
      </c>
      <c r="J35" s="2">
        <v>0.0</v>
      </c>
      <c r="K35" s="2">
        <v>18.0</v>
      </c>
      <c r="L35" s="2">
        <v>0.0</v>
      </c>
      <c r="M35" s="2">
        <v>18.0</v>
      </c>
      <c r="Q35" s="2" t="s">
        <v>46</v>
      </c>
      <c r="R35" s="2" t="s">
        <v>47</v>
      </c>
      <c r="U35" s="2" t="s">
        <v>37</v>
      </c>
    </row>
    <row r="36" ht="15.75" customHeight="1">
      <c r="A36" s="2">
        <v>2010.0</v>
      </c>
      <c r="B36" s="2">
        <v>8.0</v>
      </c>
      <c r="C36" s="2" t="s">
        <v>79</v>
      </c>
      <c r="D36" s="2" t="s">
        <v>31</v>
      </c>
      <c r="E36" s="2" t="s">
        <v>23</v>
      </c>
      <c r="G36" s="2" t="s">
        <v>24</v>
      </c>
      <c r="H36" s="2" t="s">
        <v>57</v>
      </c>
      <c r="I36" s="2">
        <v>9.0</v>
      </c>
      <c r="J36" s="2">
        <v>0.0</v>
      </c>
      <c r="K36" s="2">
        <v>9.0</v>
      </c>
      <c r="L36" s="2">
        <v>0.0</v>
      </c>
      <c r="M36" s="2">
        <v>9.0</v>
      </c>
      <c r="Q36" s="2" t="s">
        <v>46</v>
      </c>
      <c r="R36" s="2" t="s">
        <v>80</v>
      </c>
      <c r="U36" s="2" t="s">
        <v>37</v>
      </c>
    </row>
    <row r="37" ht="15.75" customHeight="1">
      <c r="A37" s="2">
        <v>2010.0</v>
      </c>
      <c r="B37" s="2">
        <v>8.0</v>
      </c>
      <c r="C37" s="2" t="s">
        <v>79</v>
      </c>
      <c r="D37" s="2" t="s">
        <v>31</v>
      </c>
      <c r="E37" s="2" t="s">
        <v>23</v>
      </c>
      <c r="G37" s="2" t="s">
        <v>24</v>
      </c>
      <c r="H37" s="2" t="s">
        <v>57</v>
      </c>
      <c r="I37" s="2">
        <v>9.0</v>
      </c>
      <c r="J37" s="2">
        <v>1.0</v>
      </c>
      <c r="K37" s="2">
        <v>9.0</v>
      </c>
      <c r="L37" s="2">
        <v>0.0</v>
      </c>
      <c r="M37" s="2">
        <v>9.0</v>
      </c>
      <c r="Q37" s="2" t="s">
        <v>46</v>
      </c>
      <c r="R37" s="2" t="s">
        <v>81</v>
      </c>
      <c r="U37" s="2" t="s">
        <v>37</v>
      </c>
    </row>
    <row r="38" ht="15.75" customHeight="1">
      <c r="A38" s="2">
        <v>2010.0</v>
      </c>
      <c r="B38" s="2">
        <v>8.0</v>
      </c>
      <c r="C38" s="2" t="s">
        <v>70</v>
      </c>
      <c r="D38" s="2" t="s">
        <v>31</v>
      </c>
      <c r="E38" s="2" t="s">
        <v>23</v>
      </c>
      <c r="G38" s="2" t="s">
        <v>24</v>
      </c>
      <c r="H38" s="2" t="s">
        <v>65</v>
      </c>
      <c r="I38" s="2">
        <v>3.0</v>
      </c>
      <c r="J38" s="2">
        <v>0.0</v>
      </c>
      <c r="K38" s="2">
        <v>3.0</v>
      </c>
      <c r="L38" s="2">
        <v>0.0</v>
      </c>
      <c r="M38" s="2">
        <v>3.0</v>
      </c>
      <c r="Q38" s="2" t="s">
        <v>46</v>
      </c>
      <c r="R38" s="2" t="s">
        <v>82</v>
      </c>
      <c r="U38" s="2" t="s">
        <v>37</v>
      </c>
    </row>
    <row r="39" ht="15.75" customHeight="1">
      <c r="A39" s="2">
        <v>2010.0</v>
      </c>
      <c r="B39" s="2">
        <v>8.0</v>
      </c>
      <c r="C39" s="2" t="s">
        <v>70</v>
      </c>
      <c r="D39" s="2" t="s">
        <v>31</v>
      </c>
      <c r="E39" s="2" t="s">
        <v>23</v>
      </c>
      <c r="G39" s="2" t="s">
        <v>24</v>
      </c>
      <c r="H39" s="2" t="s">
        <v>74</v>
      </c>
      <c r="I39" s="2">
        <v>4.0</v>
      </c>
      <c r="J39" s="2">
        <v>1.0</v>
      </c>
      <c r="K39" s="2">
        <v>4.0</v>
      </c>
      <c r="L39" s="2">
        <v>0.0</v>
      </c>
      <c r="M39" s="2">
        <v>4.0</v>
      </c>
      <c r="Q39" s="2" t="s">
        <v>46</v>
      </c>
      <c r="R39" s="2" t="s">
        <v>58</v>
      </c>
      <c r="U39" s="2" t="s">
        <v>37</v>
      </c>
    </row>
    <row r="40" ht="15.75" customHeight="1">
      <c r="A40" s="2">
        <v>2010.0</v>
      </c>
      <c r="B40" s="2">
        <v>10.0</v>
      </c>
      <c r="C40" s="2" t="s">
        <v>48</v>
      </c>
      <c r="D40" s="2" t="s">
        <v>31</v>
      </c>
      <c r="E40" s="2" t="s">
        <v>23</v>
      </c>
      <c r="G40" s="2" t="s">
        <v>24</v>
      </c>
      <c r="H40" s="2" t="s">
        <v>65</v>
      </c>
      <c r="I40" s="2">
        <v>12.0</v>
      </c>
      <c r="J40" s="2">
        <v>0.0</v>
      </c>
      <c r="K40" s="2">
        <v>12.0</v>
      </c>
      <c r="L40" s="2">
        <v>0.0</v>
      </c>
      <c r="M40" s="2">
        <v>12.0</v>
      </c>
      <c r="Q40" s="2" t="s">
        <v>46</v>
      </c>
      <c r="R40" s="2" t="s">
        <v>47</v>
      </c>
      <c r="U40" s="2" t="s">
        <v>37</v>
      </c>
    </row>
    <row r="41" ht="15.75" customHeight="1">
      <c r="A41" s="2">
        <v>2009.0</v>
      </c>
      <c r="B41" s="2">
        <v>8.0</v>
      </c>
      <c r="C41" s="2" t="s">
        <v>44</v>
      </c>
      <c r="D41" s="2" t="s">
        <v>31</v>
      </c>
      <c r="E41" s="2" t="s">
        <v>41</v>
      </c>
      <c r="F41" s="2" t="s">
        <v>83</v>
      </c>
      <c r="G41" s="2" t="s">
        <v>24</v>
      </c>
      <c r="H41" s="2" t="s">
        <v>84</v>
      </c>
      <c r="I41" s="2">
        <v>6.0</v>
      </c>
      <c r="J41" s="2">
        <v>0.0</v>
      </c>
      <c r="K41" s="2">
        <v>6.0</v>
      </c>
      <c r="L41" s="2">
        <v>0.0</v>
      </c>
      <c r="M41" s="2">
        <v>6.0</v>
      </c>
      <c r="Q41" s="2" t="s">
        <v>35</v>
      </c>
      <c r="R41" s="2" t="s">
        <v>85</v>
      </c>
      <c r="U41" s="2" t="s">
        <v>37</v>
      </c>
    </row>
    <row r="42" ht="15.75" customHeight="1">
      <c r="A42" s="2">
        <v>2010.0</v>
      </c>
      <c r="B42" s="2">
        <v>7.0</v>
      </c>
      <c r="C42" s="2" t="s">
        <v>40</v>
      </c>
      <c r="D42" s="2" t="s">
        <v>86</v>
      </c>
      <c r="E42" s="2" t="s">
        <v>87</v>
      </c>
      <c r="G42" s="2" t="s">
        <v>33</v>
      </c>
      <c r="H42" s="2" t="s">
        <v>88</v>
      </c>
      <c r="I42" s="2">
        <v>7.0</v>
      </c>
      <c r="J42" s="2">
        <v>0.0</v>
      </c>
      <c r="K42" s="2">
        <v>7.0</v>
      </c>
      <c r="L42" s="2">
        <v>0.0</v>
      </c>
      <c r="M42" s="2">
        <v>7.0</v>
      </c>
      <c r="N42" s="2" t="s">
        <v>89</v>
      </c>
      <c r="O42" s="2" t="s">
        <v>90</v>
      </c>
      <c r="P42" s="2" t="s">
        <v>91</v>
      </c>
    </row>
    <row r="43" ht="15.75" customHeight="1">
      <c r="A43" s="2">
        <v>2010.0</v>
      </c>
      <c r="B43" s="2">
        <v>8.0</v>
      </c>
      <c r="C43" s="2" t="s">
        <v>40</v>
      </c>
      <c r="D43" s="2" t="s">
        <v>31</v>
      </c>
      <c r="E43" s="2" t="s">
        <v>63</v>
      </c>
      <c r="F43" s="2" t="s">
        <v>64</v>
      </c>
      <c r="G43" s="2" t="s">
        <v>24</v>
      </c>
      <c r="H43" s="2" t="s">
        <v>92</v>
      </c>
      <c r="I43" s="2">
        <v>3.0</v>
      </c>
      <c r="J43" s="2">
        <v>0.0</v>
      </c>
      <c r="K43" s="2">
        <v>3.0</v>
      </c>
      <c r="L43" s="2">
        <v>0.0</v>
      </c>
      <c r="M43" s="2">
        <v>3.0</v>
      </c>
      <c r="Q43" s="2" t="s">
        <v>35</v>
      </c>
      <c r="R43" s="2" t="s">
        <v>85</v>
      </c>
      <c r="U43" s="2" t="s">
        <v>37</v>
      </c>
    </row>
    <row r="44" ht="15.75" customHeight="1">
      <c r="A44" s="2">
        <v>2010.0</v>
      </c>
      <c r="B44" s="2">
        <v>8.0</v>
      </c>
      <c r="C44" s="2" t="s">
        <v>40</v>
      </c>
      <c r="D44" s="2" t="s">
        <v>31</v>
      </c>
      <c r="E44" s="2" t="s">
        <v>63</v>
      </c>
      <c r="F44" s="2" t="s">
        <v>64</v>
      </c>
      <c r="G44" s="2" t="s">
        <v>24</v>
      </c>
      <c r="H44" s="2" t="s">
        <v>65</v>
      </c>
      <c r="I44" s="2">
        <v>2.0</v>
      </c>
      <c r="J44" s="2">
        <v>0.0</v>
      </c>
      <c r="K44" s="2">
        <v>2.0</v>
      </c>
      <c r="L44" s="2">
        <v>0.0</v>
      </c>
      <c r="M44" s="2">
        <v>2.0</v>
      </c>
      <c r="Q44" s="2" t="s">
        <v>46</v>
      </c>
      <c r="R44" s="2" t="s">
        <v>58</v>
      </c>
      <c r="U44" s="2" t="s">
        <v>37</v>
      </c>
    </row>
    <row r="45" ht="15.75" customHeight="1">
      <c r="A45" s="2">
        <v>2010.0</v>
      </c>
      <c r="B45" s="2">
        <v>11.0</v>
      </c>
      <c r="C45" s="2" t="s">
        <v>93</v>
      </c>
      <c r="D45" s="2" t="s">
        <v>43</v>
      </c>
      <c r="E45" s="2" t="s">
        <v>41</v>
      </c>
      <c r="F45" s="2" t="s">
        <v>83</v>
      </c>
      <c r="G45" s="2" t="s">
        <v>24</v>
      </c>
      <c r="I45" s="2">
        <v>3.0</v>
      </c>
      <c r="J45" s="2">
        <v>0.0</v>
      </c>
      <c r="K45" s="2">
        <v>3.0</v>
      </c>
      <c r="L45" s="2">
        <v>0.0</v>
      </c>
      <c r="M45" s="2">
        <v>3.0</v>
      </c>
    </row>
    <row r="46" ht="15.75" customHeight="1">
      <c r="A46" s="2">
        <v>2010.0</v>
      </c>
      <c r="B46" s="2">
        <v>7.0</v>
      </c>
      <c r="C46" s="2" t="s">
        <v>42</v>
      </c>
      <c r="D46" s="2" t="s">
        <v>43</v>
      </c>
      <c r="E46" s="2" t="s">
        <v>94</v>
      </c>
      <c r="F46" s="2" t="s">
        <v>68</v>
      </c>
      <c r="G46" s="2" t="s">
        <v>33</v>
      </c>
      <c r="I46" s="2">
        <v>2.0</v>
      </c>
      <c r="J46" s="2">
        <v>0.0</v>
      </c>
      <c r="K46" s="2">
        <v>2.0</v>
      </c>
      <c r="L46" s="2">
        <v>0.0</v>
      </c>
      <c r="M46" s="2">
        <v>2.0</v>
      </c>
    </row>
    <row r="47" ht="15.75" customHeight="1">
      <c r="A47" s="2">
        <v>2011.0</v>
      </c>
      <c r="B47" s="2">
        <v>1.0</v>
      </c>
      <c r="C47" s="2" t="s">
        <v>21</v>
      </c>
      <c r="D47" s="2" t="s">
        <v>31</v>
      </c>
      <c r="E47" s="2" t="s">
        <v>23</v>
      </c>
      <c r="G47" s="2" t="s">
        <v>24</v>
      </c>
      <c r="H47" s="2" t="s">
        <v>53</v>
      </c>
      <c r="I47" s="2">
        <v>87.0</v>
      </c>
      <c r="J47" s="2">
        <v>3.0</v>
      </c>
      <c r="K47" s="2">
        <v>73.0</v>
      </c>
      <c r="L47" s="2">
        <v>0.0</v>
      </c>
      <c r="M47" s="2">
        <v>0.0</v>
      </c>
      <c r="Q47" s="2" t="s">
        <v>46</v>
      </c>
      <c r="R47" s="2" t="s">
        <v>58</v>
      </c>
      <c r="U47" s="2" t="s">
        <v>37</v>
      </c>
    </row>
    <row r="48" ht="15.75" customHeight="1">
      <c r="A48" s="2">
        <v>2010.0</v>
      </c>
      <c r="B48" s="2">
        <v>7.0</v>
      </c>
      <c r="C48" s="2" t="s">
        <v>42</v>
      </c>
      <c r="D48" s="2" t="s">
        <v>43</v>
      </c>
      <c r="E48" s="2" t="s">
        <v>41</v>
      </c>
      <c r="G48" s="2" t="s">
        <v>24</v>
      </c>
      <c r="I48" s="2">
        <v>2.0</v>
      </c>
      <c r="J48" s="2">
        <v>1.0</v>
      </c>
      <c r="K48" s="2">
        <v>2.0</v>
      </c>
      <c r="L48" s="2">
        <v>0.0</v>
      </c>
      <c r="M48" s="2">
        <v>2.0</v>
      </c>
    </row>
    <row r="49" ht="15.75" customHeight="1">
      <c r="A49" s="2">
        <v>2010.0</v>
      </c>
      <c r="B49" s="2">
        <v>7.0</v>
      </c>
      <c r="C49" s="2" t="s">
        <v>95</v>
      </c>
      <c r="D49" s="2" t="s">
        <v>31</v>
      </c>
      <c r="E49" s="2" t="s">
        <v>96</v>
      </c>
      <c r="F49" s="2" t="s">
        <v>97</v>
      </c>
      <c r="G49" s="2" t="s">
        <v>98</v>
      </c>
      <c r="H49" s="2" t="s">
        <v>65</v>
      </c>
      <c r="I49" s="2">
        <v>126.0</v>
      </c>
      <c r="J49" s="2">
        <v>4.0</v>
      </c>
      <c r="K49" s="2">
        <v>126.0</v>
      </c>
      <c r="L49" s="2">
        <v>0.0</v>
      </c>
      <c r="M49" s="2">
        <v>126.0</v>
      </c>
      <c r="Q49" s="2" t="s">
        <v>46</v>
      </c>
      <c r="R49" s="2" t="s">
        <v>99</v>
      </c>
      <c r="U49" s="2" t="s">
        <v>37</v>
      </c>
    </row>
    <row r="50" ht="15.75" customHeight="1">
      <c r="A50" s="2">
        <v>2010.0</v>
      </c>
      <c r="B50" s="2">
        <v>8.0</v>
      </c>
      <c r="C50" s="2" t="s">
        <v>100</v>
      </c>
      <c r="D50" s="2" t="s">
        <v>31</v>
      </c>
      <c r="E50" s="2" t="s">
        <v>23</v>
      </c>
      <c r="G50" s="2" t="s">
        <v>24</v>
      </c>
      <c r="H50" s="2" t="s">
        <v>53</v>
      </c>
      <c r="I50" s="2">
        <v>21.0</v>
      </c>
      <c r="J50" s="2">
        <v>1.0</v>
      </c>
      <c r="K50" s="2">
        <v>21.0</v>
      </c>
      <c r="L50" s="2">
        <v>0.0</v>
      </c>
      <c r="M50" s="2">
        <v>21.0</v>
      </c>
      <c r="Q50" s="2" t="s">
        <v>46</v>
      </c>
      <c r="R50" s="2" t="s">
        <v>47</v>
      </c>
      <c r="U50" s="2" t="s">
        <v>37</v>
      </c>
    </row>
    <row r="51" ht="15.75" customHeight="1">
      <c r="A51" s="2">
        <v>2011.0</v>
      </c>
      <c r="B51" s="2">
        <v>3.0</v>
      </c>
      <c r="C51" s="2" t="s">
        <v>21</v>
      </c>
      <c r="D51" s="2" t="s">
        <v>43</v>
      </c>
      <c r="E51" s="2" t="s">
        <v>23</v>
      </c>
      <c r="G51" s="2" t="s">
        <v>101</v>
      </c>
      <c r="I51" s="2">
        <v>7.0</v>
      </c>
      <c r="J51" s="2">
        <v>0.0</v>
      </c>
      <c r="K51" s="2">
        <v>7.0</v>
      </c>
      <c r="L51" s="2">
        <v>0.0</v>
      </c>
      <c r="M51" s="2">
        <v>7.0</v>
      </c>
    </row>
    <row r="52" ht="15.75" customHeight="1">
      <c r="A52" s="2">
        <v>2011.0</v>
      </c>
      <c r="B52" s="2">
        <v>4.0</v>
      </c>
      <c r="C52" s="2" t="s">
        <v>38</v>
      </c>
      <c r="D52" s="2" t="s">
        <v>22</v>
      </c>
      <c r="E52" s="2" t="s">
        <v>50</v>
      </c>
      <c r="G52" s="2" t="s">
        <v>24</v>
      </c>
      <c r="I52" s="2">
        <v>20.0</v>
      </c>
      <c r="J52" s="2">
        <v>0.0</v>
      </c>
      <c r="K52" s="2">
        <v>20.0</v>
      </c>
      <c r="L52" s="2">
        <v>0.0</v>
      </c>
      <c r="M52" s="2">
        <v>20.0</v>
      </c>
      <c r="S52" s="2" t="s">
        <v>28</v>
      </c>
      <c r="T52" s="2" t="s">
        <v>39</v>
      </c>
    </row>
    <row r="53" ht="15.75" customHeight="1">
      <c r="A53" s="2">
        <v>2010.0</v>
      </c>
      <c r="B53" s="2">
        <v>7.0</v>
      </c>
      <c r="C53" s="2" t="s">
        <v>21</v>
      </c>
      <c r="D53" s="2" t="s">
        <v>31</v>
      </c>
      <c r="E53" s="2" t="s">
        <v>23</v>
      </c>
      <c r="G53" s="2" t="s">
        <v>24</v>
      </c>
      <c r="H53" s="2" t="s">
        <v>74</v>
      </c>
      <c r="I53" s="2">
        <v>23.0</v>
      </c>
      <c r="J53" s="2">
        <v>0.0</v>
      </c>
      <c r="K53" s="2">
        <v>23.0</v>
      </c>
      <c r="L53" s="2">
        <v>0.0</v>
      </c>
      <c r="M53" s="2">
        <v>23.0</v>
      </c>
      <c r="Q53" s="2" t="s">
        <v>46</v>
      </c>
      <c r="R53" s="2" t="s">
        <v>58</v>
      </c>
      <c r="U53" s="2" t="s">
        <v>37</v>
      </c>
    </row>
    <row r="54" ht="15.75" customHeight="1">
      <c r="A54" s="2">
        <v>2011.0</v>
      </c>
      <c r="B54" s="2">
        <v>3.0</v>
      </c>
      <c r="C54" s="2" t="s">
        <v>42</v>
      </c>
      <c r="D54" s="2" t="s">
        <v>43</v>
      </c>
      <c r="E54" s="2" t="s">
        <v>23</v>
      </c>
      <c r="G54" s="2" t="s">
        <v>101</v>
      </c>
      <c r="I54" s="2">
        <v>4.0</v>
      </c>
      <c r="J54" s="2">
        <v>3.0</v>
      </c>
      <c r="K54" s="2">
        <v>4.0</v>
      </c>
      <c r="L54" s="2">
        <v>0.0</v>
      </c>
      <c r="M54" s="2">
        <v>4.0</v>
      </c>
    </row>
    <row r="55" ht="15.75" customHeight="1">
      <c r="A55" s="2">
        <v>2011.0</v>
      </c>
      <c r="B55" s="2">
        <v>4.0</v>
      </c>
      <c r="C55" s="2" t="s">
        <v>42</v>
      </c>
      <c r="D55" s="2" t="s">
        <v>43</v>
      </c>
      <c r="E55" s="2" t="s">
        <v>41</v>
      </c>
      <c r="G55" s="2" t="s">
        <v>24</v>
      </c>
      <c r="I55" s="2">
        <v>3.0</v>
      </c>
      <c r="J55" s="2">
        <v>0.0</v>
      </c>
      <c r="K55" s="2">
        <v>3.0</v>
      </c>
      <c r="L55" s="2">
        <v>0.0</v>
      </c>
      <c r="M55" s="2">
        <v>3.0</v>
      </c>
    </row>
    <row r="56" ht="15.75" customHeight="1">
      <c r="A56" s="2">
        <v>2011.0</v>
      </c>
      <c r="B56" s="2">
        <v>4.0</v>
      </c>
      <c r="C56" s="2" t="s">
        <v>21</v>
      </c>
      <c r="D56" s="2" t="s">
        <v>43</v>
      </c>
      <c r="E56" s="2" t="s">
        <v>23</v>
      </c>
      <c r="G56" s="2" t="s">
        <v>101</v>
      </c>
      <c r="I56" s="2">
        <v>3.0</v>
      </c>
      <c r="J56" s="2">
        <v>0.0</v>
      </c>
      <c r="K56" s="2">
        <v>3.0</v>
      </c>
      <c r="L56" s="2">
        <v>0.0</v>
      </c>
      <c r="M56" s="2">
        <v>3.0</v>
      </c>
    </row>
    <row r="57" ht="15.75" customHeight="1">
      <c r="A57" s="2">
        <v>2010.0</v>
      </c>
      <c r="B57" s="2">
        <v>7.0</v>
      </c>
      <c r="C57" s="2" t="s">
        <v>102</v>
      </c>
      <c r="D57" s="2" t="s">
        <v>49</v>
      </c>
      <c r="E57" s="2" t="s">
        <v>41</v>
      </c>
      <c r="F57" s="2" t="s">
        <v>83</v>
      </c>
      <c r="G57" s="2" t="s">
        <v>101</v>
      </c>
      <c r="H57" s="2" t="s">
        <v>52</v>
      </c>
      <c r="I57" s="2">
        <v>14.0</v>
      </c>
      <c r="J57" s="2">
        <v>0.0</v>
      </c>
      <c r="K57" s="2">
        <v>14.0</v>
      </c>
      <c r="L57" s="2">
        <v>0.0</v>
      </c>
      <c r="M57" s="2">
        <v>14.0</v>
      </c>
    </row>
    <row r="58" ht="15.75" customHeight="1">
      <c r="A58" s="2">
        <v>2011.0</v>
      </c>
      <c r="B58" s="2">
        <v>6.0</v>
      </c>
      <c r="C58" s="2" t="s">
        <v>40</v>
      </c>
      <c r="D58" s="2" t="s">
        <v>49</v>
      </c>
      <c r="E58" s="2" t="s">
        <v>23</v>
      </c>
      <c r="G58" s="2" t="s">
        <v>24</v>
      </c>
      <c r="H58" s="2" t="s">
        <v>52</v>
      </c>
      <c r="I58" s="2">
        <v>2.0</v>
      </c>
      <c r="J58" s="2">
        <v>0.0</v>
      </c>
      <c r="K58" s="2">
        <v>2.0</v>
      </c>
      <c r="L58" s="2">
        <v>0.0</v>
      </c>
      <c r="M58" s="2">
        <v>2.0</v>
      </c>
    </row>
    <row r="59" ht="15.75" customHeight="1">
      <c r="A59" s="2">
        <v>2011.0</v>
      </c>
      <c r="B59" s="2">
        <v>6.0</v>
      </c>
      <c r="C59" s="2" t="s">
        <v>70</v>
      </c>
      <c r="D59" s="2" t="s">
        <v>31</v>
      </c>
      <c r="E59" s="2" t="s">
        <v>32</v>
      </c>
      <c r="G59" s="2" t="s">
        <v>33</v>
      </c>
      <c r="H59" s="2" t="s">
        <v>103</v>
      </c>
      <c r="I59" s="2">
        <v>23.0</v>
      </c>
      <c r="J59" s="2">
        <v>0.0</v>
      </c>
      <c r="K59" s="2">
        <v>23.0</v>
      </c>
      <c r="L59" s="2">
        <v>0.0</v>
      </c>
      <c r="M59" s="2">
        <v>23.0</v>
      </c>
      <c r="Q59" s="2" t="s">
        <v>46</v>
      </c>
      <c r="R59" s="2" t="s">
        <v>104</v>
      </c>
      <c r="U59" s="2" t="s">
        <v>37</v>
      </c>
    </row>
    <row r="60" ht="15.75" customHeight="1">
      <c r="A60" s="2">
        <v>2011.0</v>
      </c>
      <c r="B60" s="2">
        <v>6.0</v>
      </c>
      <c r="C60" s="2" t="s">
        <v>105</v>
      </c>
      <c r="D60" s="2" t="s">
        <v>43</v>
      </c>
      <c r="E60" s="2" t="s">
        <v>23</v>
      </c>
      <c r="G60" s="2" t="s">
        <v>24</v>
      </c>
      <c r="I60" s="2">
        <v>19.0</v>
      </c>
      <c r="J60" s="2">
        <v>0.0</v>
      </c>
      <c r="K60" s="2">
        <v>19.0</v>
      </c>
      <c r="L60" s="2">
        <v>0.0</v>
      </c>
      <c r="M60" s="2">
        <v>19.0</v>
      </c>
    </row>
    <row r="61" ht="15.75" customHeight="1">
      <c r="A61" s="2">
        <v>2011.0</v>
      </c>
      <c r="B61" s="2">
        <v>7.0</v>
      </c>
      <c r="C61" s="2" t="s">
        <v>21</v>
      </c>
      <c r="D61" s="2" t="s">
        <v>49</v>
      </c>
      <c r="E61" s="2" t="s">
        <v>23</v>
      </c>
      <c r="G61" s="2" t="s">
        <v>24</v>
      </c>
      <c r="H61" s="2" t="s">
        <v>52</v>
      </c>
      <c r="I61" s="2">
        <v>4.0</v>
      </c>
      <c r="J61" s="2">
        <v>0.0</v>
      </c>
      <c r="K61" s="2">
        <v>4.0</v>
      </c>
      <c r="L61" s="2">
        <v>0.0</v>
      </c>
      <c r="M61" s="2">
        <v>4.0</v>
      </c>
    </row>
    <row r="62" ht="15.75" customHeight="1">
      <c r="A62" s="2">
        <v>2011.0</v>
      </c>
      <c r="B62" s="2">
        <v>7.0</v>
      </c>
      <c r="C62" s="2" t="s">
        <v>106</v>
      </c>
      <c r="D62" s="2" t="s">
        <v>31</v>
      </c>
      <c r="E62" s="2" t="s">
        <v>23</v>
      </c>
      <c r="G62" s="2" t="s">
        <v>24</v>
      </c>
      <c r="H62" s="2" t="s">
        <v>45</v>
      </c>
      <c r="I62" s="2">
        <v>144.0</v>
      </c>
      <c r="J62" s="2">
        <v>10.0</v>
      </c>
      <c r="K62" s="2">
        <v>144.0</v>
      </c>
      <c r="L62" s="2">
        <v>0.0</v>
      </c>
      <c r="M62" s="2">
        <v>144.0</v>
      </c>
      <c r="Q62" s="2" t="s">
        <v>46</v>
      </c>
      <c r="R62" s="2" t="s">
        <v>47</v>
      </c>
      <c r="U62" s="2" t="s">
        <v>37</v>
      </c>
    </row>
    <row r="63" ht="15.75" customHeight="1">
      <c r="A63" s="2">
        <v>2011.0</v>
      </c>
      <c r="B63" s="2">
        <v>8.0</v>
      </c>
      <c r="C63" s="2" t="s">
        <v>21</v>
      </c>
      <c r="D63" s="2" t="s">
        <v>31</v>
      </c>
      <c r="E63" s="2" t="s">
        <v>23</v>
      </c>
      <c r="G63" s="2" t="s">
        <v>101</v>
      </c>
      <c r="H63" s="2" t="s">
        <v>57</v>
      </c>
      <c r="I63" s="2">
        <v>2.0</v>
      </c>
      <c r="J63" s="2">
        <v>0.0</v>
      </c>
      <c r="K63" s="2">
        <v>2.0</v>
      </c>
      <c r="L63" s="2">
        <v>0.0</v>
      </c>
      <c r="M63" s="2">
        <v>2.0</v>
      </c>
      <c r="Q63" s="2" t="s">
        <v>46</v>
      </c>
      <c r="R63" s="2" t="s">
        <v>58</v>
      </c>
      <c r="U63" s="2" t="s">
        <v>37</v>
      </c>
    </row>
    <row r="64" ht="15.75" customHeight="1">
      <c r="A64" s="2">
        <v>2011.0</v>
      </c>
      <c r="B64" s="2">
        <v>7.0</v>
      </c>
      <c r="C64" s="2" t="s">
        <v>107</v>
      </c>
      <c r="D64" s="2" t="s">
        <v>31</v>
      </c>
      <c r="E64" s="2" t="s">
        <v>23</v>
      </c>
      <c r="G64" s="2" t="s">
        <v>24</v>
      </c>
      <c r="H64" s="2" t="s">
        <v>65</v>
      </c>
      <c r="I64" s="2">
        <v>16.0</v>
      </c>
      <c r="J64" s="2">
        <v>0.0</v>
      </c>
      <c r="K64" s="2">
        <v>16.0</v>
      </c>
      <c r="L64" s="2">
        <v>0.0</v>
      </c>
      <c r="M64" s="2">
        <v>16.0</v>
      </c>
      <c r="Q64" s="2" t="s">
        <v>46</v>
      </c>
      <c r="R64" s="2" t="s">
        <v>47</v>
      </c>
      <c r="U64" s="2" t="s">
        <v>37</v>
      </c>
    </row>
    <row r="65" ht="15.75" customHeight="1">
      <c r="A65" s="2">
        <v>2011.0</v>
      </c>
      <c r="B65" s="2">
        <v>7.0</v>
      </c>
      <c r="C65" s="2" t="s">
        <v>21</v>
      </c>
      <c r="D65" s="2" t="s">
        <v>49</v>
      </c>
      <c r="E65" s="2" t="s">
        <v>23</v>
      </c>
      <c r="G65" s="2" t="s">
        <v>24</v>
      </c>
      <c r="H65" s="2" t="s">
        <v>52</v>
      </c>
      <c r="I65" s="2">
        <v>9.0</v>
      </c>
      <c r="J65" s="2">
        <v>0.0</v>
      </c>
      <c r="K65" s="2">
        <v>7.0</v>
      </c>
      <c r="L65" s="2">
        <v>0.0</v>
      </c>
      <c r="M65" s="2">
        <v>9.0</v>
      </c>
    </row>
    <row r="66" ht="15.75" customHeight="1">
      <c r="A66" s="2">
        <v>2011.0</v>
      </c>
      <c r="B66" s="2">
        <v>8.0</v>
      </c>
      <c r="C66" s="2" t="s">
        <v>21</v>
      </c>
      <c r="D66" s="2" t="s">
        <v>49</v>
      </c>
      <c r="E66" s="2" t="s">
        <v>23</v>
      </c>
      <c r="G66" s="2" t="s">
        <v>24</v>
      </c>
      <c r="H66" s="2" t="s">
        <v>52</v>
      </c>
      <c r="I66" s="2">
        <v>3.0</v>
      </c>
      <c r="J66" s="2">
        <v>1.0</v>
      </c>
      <c r="K66" s="2">
        <v>3.0</v>
      </c>
      <c r="L66" s="2">
        <v>0.0</v>
      </c>
      <c r="M66" s="2">
        <v>3.0</v>
      </c>
    </row>
    <row r="67" ht="15.75" customHeight="1">
      <c r="A67" s="2">
        <v>2011.0</v>
      </c>
      <c r="B67" s="2">
        <v>8.0</v>
      </c>
      <c r="C67" s="2" t="s">
        <v>21</v>
      </c>
      <c r="D67" s="2" t="s">
        <v>49</v>
      </c>
      <c r="E67" s="2" t="s">
        <v>23</v>
      </c>
      <c r="G67" s="2" t="s">
        <v>24</v>
      </c>
      <c r="H67" s="2" t="s">
        <v>52</v>
      </c>
      <c r="I67" s="2">
        <v>30.0</v>
      </c>
      <c r="J67" s="2">
        <v>0.0</v>
      </c>
      <c r="K67" s="2">
        <v>8.0</v>
      </c>
      <c r="L67" s="2">
        <v>0.0</v>
      </c>
      <c r="M67" s="2">
        <v>30.0</v>
      </c>
    </row>
    <row r="68" ht="15.75" customHeight="1">
      <c r="A68" s="2">
        <v>2011.0</v>
      </c>
      <c r="B68" s="2">
        <v>8.0</v>
      </c>
      <c r="C68" s="2" t="s">
        <v>106</v>
      </c>
      <c r="D68" s="2" t="s">
        <v>31</v>
      </c>
      <c r="E68" s="2" t="s">
        <v>23</v>
      </c>
      <c r="G68" s="2" t="s">
        <v>24</v>
      </c>
      <c r="H68" s="2" t="s">
        <v>108</v>
      </c>
      <c r="I68" s="2">
        <v>9.0</v>
      </c>
      <c r="J68" s="2">
        <v>1.0</v>
      </c>
      <c r="K68" s="2">
        <v>9.0</v>
      </c>
      <c r="L68" s="2">
        <v>0.0</v>
      </c>
      <c r="M68" s="2">
        <v>9.0</v>
      </c>
      <c r="Q68" s="2" t="s">
        <v>46</v>
      </c>
      <c r="R68" s="2" t="s">
        <v>47</v>
      </c>
      <c r="U68" s="2" t="s">
        <v>37</v>
      </c>
    </row>
    <row r="69" ht="15.75" customHeight="1">
      <c r="A69" s="2">
        <v>2011.0</v>
      </c>
      <c r="B69" s="2">
        <v>7.0</v>
      </c>
      <c r="C69" s="2" t="s">
        <v>21</v>
      </c>
      <c r="D69" s="2" t="s">
        <v>31</v>
      </c>
      <c r="E69" s="2" t="s">
        <v>23</v>
      </c>
      <c r="G69" s="2" t="s">
        <v>101</v>
      </c>
      <c r="H69" s="2" t="s">
        <v>45</v>
      </c>
      <c r="I69" s="2">
        <v>3.0</v>
      </c>
      <c r="J69" s="2">
        <v>1.0</v>
      </c>
      <c r="K69" s="2">
        <v>3.0</v>
      </c>
      <c r="L69" s="2">
        <v>0.0</v>
      </c>
      <c r="M69" s="2">
        <v>3.0</v>
      </c>
      <c r="Q69" s="2" t="s">
        <v>46</v>
      </c>
      <c r="R69" s="2" t="s">
        <v>47</v>
      </c>
      <c r="U69" s="2" t="s">
        <v>37</v>
      </c>
    </row>
    <row r="70" ht="15.75" customHeight="1">
      <c r="A70" s="2">
        <v>2011.0</v>
      </c>
      <c r="B70" s="2">
        <v>7.0</v>
      </c>
      <c r="C70" s="2" t="s">
        <v>21</v>
      </c>
      <c r="D70" s="2" t="s">
        <v>31</v>
      </c>
      <c r="E70" s="2" t="s">
        <v>23</v>
      </c>
      <c r="G70" s="2" t="s">
        <v>24</v>
      </c>
      <c r="H70" s="2" t="s">
        <v>109</v>
      </c>
      <c r="I70" s="2">
        <v>2.0</v>
      </c>
      <c r="J70" s="2">
        <v>0.0</v>
      </c>
      <c r="K70" s="2">
        <v>2.0</v>
      </c>
      <c r="L70" s="2">
        <v>0.0</v>
      </c>
      <c r="M70" s="2">
        <v>2.0</v>
      </c>
      <c r="Q70" s="2" t="s">
        <v>46</v>
      </c>
      <c r="R70" s="2" t="s">
        <v>47</v>
      </c>
      <c r="U70" s="2" t="s">
        <v>37</v>
      </c>
    </row>
    <row r="71" ht="15.75" customHeight="1">
      <c r="A71" s="2">
        <v>2011.0</v>
      </c>
      <c r="B71" s="2">
        <v>7.0</v>
      </c>
      <c r="C71" s="2" t="s">
        <v>21</v>
      </c>
      <c r="D71" s="2" t="s">
        <v>31</v>
      </c>
      <c r="E71" s="2" t="s">
        <v>23</v>
      </c>
      <c r="G71" s="2" t="s">
        <v>24</v>
      </c>
      <c r="H71" s="2" t="s">
        <v>103</v>
      </c>
      <c r="I71" s="2">
        <v>7.0</v>
      </c>
      <c r="J71" s="2">
        <v>1.0</v>
      </c>
      <c r="K71" s="2">
        <v>6.0</v>
      </c>
      <c r="L71" s="2">
        <v>0.0</v>
      </c>
      <c r="M71" s="2">
        <v>7.0</v>
      </c>
      <c r="Q71" s="2" t="s">
        <v>46</v>
      </c>
      <c r="R71" s="2" t="s">
        <v>110</v>
      </c>
      <c r="U71" s="2" t="s">
        <v>37</v>
      </c>
    </row>
    <row r="72" ht="15.75" customHeight="1">
      <c r="A72" s="2">
        <v>2011.0</v>
      </c>
      <c r="B72" s="2">
        <v>7.0</v>
      </c>
      <c r="C72" s="2" t="s">
        <v>21</v>
      </c>
      <c r="D72" s="2" t="s">
        <v>31</v>
      </c>
      <c r="E72" s="2" t="s">
        <v>23</v>
      </c>
      <c r="G72" s="2" t="s">
        <v>24</v>
      </c>
      <c r="H72" s="2" t="s">
        <v>74</v>
      </c>
      <c r="I72" s="2">
        <v>19.0</v>
      </c>
      <c r="J72" s="2">
        <v>0.0</v>
      </c>
      <c r="K72" s="2">
        <v>11.0</v>
      </c>
      <c r="L72" s="2">
        <v>0.0</v>
      </c>
      <c r="M72" s="2">
        <v>15.0</v>
      </c>
      <c r="Q72" s="2" t="s">
        <v>46</v>
      </c>
      <c r="R72" s="2" t="s">
        <v>47</v>
      </c>
      <c r="U72" s="2" t="s">
        <v>37</v>
      </c>
    </row>
    <row r="73" ht="15.75" customHeight="1">
      <c r="A73" s="2">
        <v>2011.0</v>
      </c>
      <c r="B73" s="2">
        <v>8.0</v>
      </c>
      <c r="C73" s="2" t="s">
        <v>21</v>
      </c>
      <c r="D73" s="2" t="s">
        <v>31</v>
      </c>
      <c r="E73" s="2" t="s">
        <v>23</v>
      </c>
      <c r="G73" s="2" t="s">
        <v>24</v>
      </c>
      <c r="H73" s="2" t="s">
        <v>108</v>
      </c>
      <c r="I73" s="2">
        <v>2.0</v>
      </c>
      <c r="J73" s="2">
        <v>0.0</v>
      </c>
      <c r="K73" s="2">
        <v>1.0</v>
      </c>
      <c r="L73" s="2">
        <v>0.0</v>
      </c>
      <c r="M73" s="2">
        <v>2.0</v>
      </c>
      <c r="Q73" s="2" t="s">
        <v>46</v>
      </c>
      <c r="R73" s="2" t="s">
        <v>47</v>
      </c>
      <c r="U73" s="2" t="s">
        <v>37</v>
      </c>
    </row>
    <row r="74" ht="15.75" customHeight="1">
      <c r="A74" s="2">
        <v>2011.0</v>
      </c>
      <c r="B74" s="2">
        <v>8.0</v>
      </c>
      <c r="C74" s="2" t="s">
        <v>21</v>
      </c>
      <c r="D74" s="2" t="s">
        <v>31</v>
      </c>
      <c r="E74" s="2" t="s">
        <v>23</v>
      </c>
      <c r="G74" s="2" t="s">
        <v>24</v>
      </c>
      <c r="H74" s="2" t="s">
        <v>108</v>
      </c>
      <c r="I74" s="2">
        <v>4.0</v>
      </c>
      <c r="J74" s="2">
        <v>0.0</v>
      </c>
      <c r="K74" s="2">
        <v>3.0</v>
      </c>
      <c r="L74" s="2">
        <v>0.0</v>
      </c>
      <c r="M74" s="2">
        <v>4.0</v>
      </c>
      <c r="Q74" s="2" t="s">
        <v>46</v>
      </c>
      <c r="R74" s="2" t="s">
        <v>47</v>
      </c>
      <c r="U74" s="2" t="s">
        <v>37</v>
      </c>
    </row>
    <row r="75" ht="15.75" customHeight="1">
      <c r="A75" s="2">
        <v>2011.0</v>
      </c>
      <c r="B75" s="2">
        <v>8.0</v>
      </c>
      <c r="C75" s="2" t="s">
        <v>21</v>
      </c>
      <c r="D75" s="2" t="s">
        <v>31</v>
      </c>
      <c r="E75" s="2" t="s">
        <v>23</v>
      </c>
      <c r="G75" s="2" t="s">
        <v>24</v>
      </c>
      <c r="H75" s="2" t="s">
        <v>108</v>
      </c>
      <c r="I75" s="2">
        <v>8.0</v>
      </c>
      <c r="J75" s="2">
        <v>0.0</v>
      </c>
      <c r="K75" s="2">
        <v>6.0</v>
      </c>
      <c r="L75" s="2">
        <v>0.0</v>
      </c>
      <c r="M75" s="2">
        <v>8.0</v>
      </c>
      <c r="Q75" s="2" t="s">
        <v>46</v>
      </c>
      <c r="R75" s="2" t="s">
        <v>47</v>
      </c>
      <c r="U75" s="2" t="s">
        <v>37</v>
      </c>
    </row>
    <row r="76" ht="15.75" customHeight="1">
      <c r="A76" s="2">
        <v>2011.0</v>
      </c>
      <c r="B76" s="2">
        <v>8.0</v>
      </c>
      <c r="C76" s="2" t="s">
        <v>21</v>
      </c>
      <c r="D76" s="2" t="s">
        <v>31</v>
      </c>
      <c r="E76" s="2" t="s">
        <v>23</v>
      </c>
      <c r="G76" s="2" t="s">
        <v>24</v>
      </c>
      <c r="H76" s="2" t="s">
        <v>103</v>
      </c>
      <c r="I76" s="2">
        <v>4.0</v>
      </c>
      <c r="J76" s="2">
        <v>1.0</v>
      </c>
      <c r="K76" s="2">
        <v>4.0</v>
      </c>
      <c r="L76" s="2">
        <v>0.0</v>
      </c>
      <c r="M76" s="2">
        <v>4.0</v>
      </c>
      <c r="Q76" s="2" t="s">
        <v>46</v>
      </c>
      <c r="R76" s="2" t="s">
        <v>110</v>
      </c>
      <c r="U76" s="2" t="s">
        <v>37</v>
      </c>
    </row>
    <row r="77" ht="15.75" customHeight="1">
      <c r="A77" s="2">
        <v>2011.0</v>
      </c>
      <c r="B77" s="2">
        <v>8.0</v>
      </c>
      <c r="C77" s="2" t="s">
        <v>21</v>
      </c>
      <c r="D77" s="2" t="s">
        <v>31</v>
      </c>
      <c r="E77" s="2" t="s">
        <v>23</v>
      </c>
      <c r="G77" s="2" t="s">
        <v>24</v>
      </c>
      <c r="H77" s="2" t="s">
        <v>103</v>
      </c>
      <c r="I77" s="2">
        <v>3.0</v>
      </c>
      <c r="J77" s="2">
        <v>0.0</v>
      </c>
      <c r="K77" s="2">
        <v>3.0</v>
      </c>
      <c r="L77" s="2">
        <v>0.0</v>
      </c>
      <c r="M77" s="2">
        <v>3.0</v>
      </c>
      <c r="Q77" s="2" t="s">
        <v>46</v>
      </c>
      <c r="R77" s="2" t="s">
        <v>110</v>
      </c>
      <c r="U77" s="2" t="s">
        <v>37</v>
      </c>
    </row>
    <row r="78" ht="15.75" customHeight="1">
      <c r="A78" s="2">
        <v>2011.0</v>
      </c>
      <c r="B78" s="2">
        <v>8.0</v>
      </c>
      <c r="C78" s="2" t="s">
        <v>21</v>
      </c>
      <c r="D78" s="2" t="s">
        <v>31</v>
      </c>
      <c r="E78" s="2" t="s">
        <v>23</v>
      </c>
      <c r="G78" s="2" t="s">
        <v>24</v>
      </c>
      <c r="H78" s="2" t="s">
        <v>108</v>
      </c>
      <c r="I78" s="2">
        <v>2.0</v>
      </c>
      <c r="J78" s="2">
        <v>1.0</v>
      </c>
      <c r="K78" s="2">
        <v>2.0</v>
      </c>
      <c r="L78" s="2">
        <v>0.0</v>
      </c>
      <c r="M78" s="2">
        <v>2.0</v>
      </c>
      <c r="Q78" s="2" t="s">
        <v>46</v>
      </c>
      <c r="R78" s="2" t="s">
        <v>111</v>
      </c>
      <c r="U78" s="2" t="s">
        <v>37</v>
      </c>
    </row>
    <row r="79" ht="15.75" customHeight="1">
      <c r="A79" s="2">
        <v>2011.0</v>
      </c>
      <c r="B79" s="2">
        <v>5.0</v>
      </c>
      <c r="C79" s="2" t="s">
        <v>112</v>
      </c>
      <c r="D79" s="2" t="s">
        <v>22</v>
      </c>
      <c r="E79" s="2" t="s">
        <v>41</v>
      </c>
      <c r="G79" s="2" t="s">
        <v>24</v>
      </c>
      <c r="I79" s="2">
        <v>19.0</v>
      </c>
      <c r="J79" s="2">
        <v>0.0</v>
      </c>
      <c r="K79" s="2">
        <v>19.0</v>
      </c>
      <c r="L79" s="2">
        <v>0.0</v>
      </c>
      <c r="M79" s="2">
        <v>19.0</v>
      </c>
      <c r="S79" s="2" t="s">
        <v>25</v>
      </c>
      <c r="T79" s="2" t="s">
        <v>26</v>
      </c>
    </row>
    <row r="80" ht="15.75" customHeight="1">
      <c r="A80" s="2">
        <v>2011.0</v>
      </c>
      <c r="B80" s="2">
        <v>9.0</v>
      </c>
      <c r="C80" s="2" t="s">
        <v>21</v>
      </c>
      <c r="D80" s="2" t="s">
        <v>86</v>
      </c>
      <c r="E80" s="2" t="s">
        <v>41</v>
      </c>
      <c r="G80" s="2" t="s">
        <v>101</v>
      </c>
      <c r="H80" s="2" t="s">
        <v>78</v>
      </c>
      <c r="I80" s="2">
        <v>16.0</v>
      </c>
      <c r="J80" s="2">
        <v>1.0</v>
      </c>
      <c r="K80" s="2">
        <v>16.0</v>
      </c>
      <c r="L80" s="2">
        <v>0.0</v>
      </c>
      <c r="M80" s="2">
        <v>16.0</v>
      </c>
      <c r="N80" s="2" t="s">
        <v>113</v>
      </c>
      <c r="P80" s="2" t="s">
        <v>88</v>
      </c>
    </row>
    <row r="81" ht="15.75" customHeight="1">
      <c r="A81" s="2">
        <v>2011.0</v>
      </c>
      <c r="B81" s="2">
        <v>9.0</v>
      </c>
      <c r="C81" s="2" t="s">
        <v>42</v>
      </c>
      <c r="D81" s="2" t="s">
        <v>49</v>
      </c>
      <c r="E81" s="2" t="s">
        <v>41</v>
      </c>
      <c r="G81" s="2" t="s">
        <v>24</v>
      </c>
      <c r="H81" s="2" t="s">
        <v>78</v>
      </c>
      <c r="I81" s="2">
        <v>3.0</v>
      </c>
      <c r="J81" s="2">
        <v>0.0</v>
      </c>
      <c r="K81" s="2">
        <v>3.0</v>
      </c>
      <c r="L81" s="2">
        <v>0.0</v>
      </c>
      <c r="M81" s="2">
        <v>3.0</v>
      </c>
    </row>
    <row r="82" ht="15.75" customHeight="1">
      <c r="A82" s="2">
        <v>2011.0</v>
      </c>
      <c r="B82" s="2">
        <v>10.0</v>
      </c>
      <c r="C82" s="2" t="s">
        <v>48</v>
      </c>
      <c r="D82" s="2" t="s">
        <v>22</v>
      </c>
      <c r="E82" s="2" t="s">
        <v>50</v>
      </c>
      <c r="G82" s="2" t="s">
        <v>24</v>
      </c>
      <c r="I82" s="2">
        <v>9.0</v>
      </c>
      <c r="J82" s="2">
        <v>0.0</v>
      </c>
      <c r="S82" s="2" t="s">
        <v>25</v>
      </c>
      <c r="T82" s="2" t="s">
        <v>26</v>
      </c>
    </row>
    <row r="83" ht="15.75" customHeight="1">
      <c r="A83" s="2">
        <v>2011.0</v>
      </c>
      <c r="B83" s="2">
        <v>7.0</v>
      </c>
      <c r="C83" s="2" t="s">
        <v>114</v>
      </c>
      <c r="D83" s="2" t="s">
        <v>43</v>
      </c>
      <c r="E83" s="2" t="s">
        <v>23</v>
      </c>
      <c r="G83" s="2" t="s">
        <v>24</v>
      </c>
      <c r="H83" s="2" t="s">
        <v>115</v>
      </c>
      <c r="I83" s="2">
        <v>28.0</v>
      </c>
      <c r="J83" s="2">
        <v>0.0</v>
      </c>
      <c r="K83" s="2">
        <v>0.0</v>
      </c>
      <c r="L83" s="2">
        <v>0.0</v>
      </c>
      <c r="M83" s="2">
        <v>0.0</v>
      </c>
    </row>
    <row r="84" ht="15.75" customHeight="1">
      <c r="A84" s="2">
        <v>2011.0</v>
      </c>
      <c r="B84" s="2">
        <v>9.0</v>
      </c>
      <c r="C84" s="2" t="s">
        <v>107</v>
      </c>
      <c r="D84" s="2" t="s">
        <v>86</v>
      </c>
      <c r="E84" s="2" t="s">
        <v>116</v>
      </c>
      <c r="F84" s="2" t="s">
        <v>117</v>
      </c>
      <c r="G84" s="2" t="s">
        <v>118</v>
      </c>
      <c r="I84" s="2">
        <v>12.0</v>
      </c>
      <c r="J84" s="2">
        <v>0.0</v>
      </c>
      <c r="K84" s="2">
        <v>12.0</v>
      </c>
      <c r="L84" s="2">
        <v>0.0</v>
      </c>
      <c r="M84" s="2">
        <v>12.0</v>
      </c>
    </row>
    <row r="85" ht="15.75" customHeight="1">
      <c r="A85" s="2">
        <v>2011.0</v>
      </c>
      <c r="B85" s="2">
        <v>10.0</v>
      </c>
      <c r="C85" s="2" t="s">
        <v>21</v>
      </c>
      <c r="D85" s="2" t="s">
        <v>49</v>
      </c>
      <c r="E85" s="2" t="s">
        <v>23</v>
      </c>
      <c r="G85" s="2" t="s">
        <v>24</v>
      </c>
      <c r="H85" s="2" t="s">
        <v>52</v>
      </c>
      <c r="I85" s="2">
        <v>8.0</v>
      </c>
      <c r="J85" s="2">
        <v>0.0</v>
      </c>
      <c r="K85" s="2">
        <v>8.0</v>
      </c>
      <c r="L85" s="2">
        <v>0.0</v>
      </c>
      <c r="M85" s="2">
        <v>8.0</v>
      </c>
    </row>
    <row r="86" ht="15.75" customHeight="1">
      <c r="A86" s="2">
        <v>2011.0</v>
      </c>
      <c r="B86" s="2">
        <v>10.0</v>
      </c>
      <c r="C86" s="2" t="s">
        <v>21</v>
      </c>
      <c r="D86" s="2" t="s">
        <v>86</v>
      </c>
      <c r="E86" s="2" t="s">
        <v>23</v>
      </c>
      <c r="G86" s="2" t="s">
        <v>24</v>
      </c>
      <c r="H86" s="2" t="s">
        <v>88</v>
      </c>
      <c r="I86" s="2">
        <v>4.0</v>
      </c>
      <c r="J86" s="2">
        <v>0.0</v>
      </c>
      <c r="K86" s="2">
        <v>4.0</v>
      </c>
      <c r="L86" s="2">
        <v>0.0</v>
      </c>
      <c r="M86" s="2">
        <v>4.0</v>
      </c>
      <c r="N86" s="2" t="s">
        <v>119</v>
      </c>
      <c r="P86" s="2" t="s">
        <v>120</v>
      </c>
    </row>
    <row r="87" ht="15.75" customHeight="1">
      <c r="A87" s="2">
        <v>2011.0</v>
      </c>
      <c r="B87" s="2">
        <v>5.0</v>
      </c>
      <c r="C87" s="2" t="s">
        <v>100</v>
      </c>
      <c r="D87" s="2" t="s">
        <v>31</v>
      </c>
      <c r="E87" s="2" t="s">
        <v>23</v>
      </c>
      <c r="G87" s="2" t="s">
        <v>24</v>
      </c>
      <c r="H87" s="2" t="s">
        <v>121</v>
      </c>
      <c r="I87" s="2">
        <v>130.0</v>
      </c>
      <c r="J87" s="2">
        <v>13.0</v>
      </c>
      <c r="K87" s="2">
        <v>129.0</v>
      </c>
      <c r="L87" s="2">
        <v>0.0</v>
      </c>
      <c r="M87" s="2">
        <v>130.0</v>
      </c>
      <c r="Q87" s="2" t="s">
        <v>46</v>
      </c>
      <c r="R87" s="2" t="s">
        <v>47</v>
      </c>
      <c r="U87" s="2" t="s">
        <v>37</v>
      </c>
    </row>
    <row r="88" ht="15.75" customHeight="1">
      <c r="A88" s="2">
        <v>2011.0</v>
      </c>
      <c r="B88" s="2">
        <v>10.0</v>
      </c>
      <c r="C88" s="2" t="s">
        <v>40</v>
      </c>
      <c r="D88" s="2" t="s">
        <v>86</v>
      </c>
      <c r="E88" s="2" t="s">
        <v>94</v>
      </c>
      <c r="F88" s="2" t="s">
        <v>122</v>
      </c>
      <c r="G88" s="2" t="s">
        <v>33</v>
      </c>
      <c r="H88" s="2" t="s">
        <v>88</v>
      </c>
      <c r="I88" s="2">
        <v>14.0</v>
      </c>
      <c r="J88" s="2">
        <v>0.0</v>
      </c>
      <c r="K88" s="2">
        <v>14.0</v>
      </c>
      <c r="L88" s="2">
        <v>0.0</v>
      </c>
      <c r="M88" s="2">
        <v>14.0</v>
      </c>
      <c r="N88" s="2" t="s">
        <v>119</v>
      </c>
      <c r="O88" s="2" t="s">
        <v>123</v>
      </c>
      <c r="P88" s="2" t="s">
        <v>120</v>
      </c>
    </row>
    <row r="89" ht="15.75" customHeight="1">
      <c r="A89" s="2">
        <v>2011.0</v>
      </c>
      <c r="B89" s="2">
        <v>11.0</v>
      </c>
      <c r="C89" s="2" t="s">
        <v>21</v>
      </c>
      <c r="D89" s="2" t="s">
        <v>43</v>
      </c>
      <c r="E89" s="2" t="s">
        <v>23</v>
      </c>
      <c r="G89" s="2" t="s">
        <v>101</v>
      </c>
      <c r="I89" s="2">
        <v>5.0</v>
      </c>
      <c r="J89" s="2">
        <v>0.0</v>
      </c>
      <c r="K89" s="2">
        <v>5.0</v>
      </c>
      <c r="L89" s="2">
        <v>0.0</v>
      </c>
      <c r="M89" s="2">
        <v>5.0</v>
      </c>
    </row>
    <row r="90" ht="15.75" customHeight="1">
      <c r="A90" s="2">
        <v>2011.0</v>
      </c>
      <c r="B90" s="2">
        <v>4.0</v>
      </c>
      <c r="C90" s="2" t="s">
        <v>124</v>
      </c>
      <c r="D90" s="2" t="s">
        <v>22</v>
      </c>
      <c r="E90" s="2" t="s">
        <v>23</v>
      </c>
      <c r="G90" s="2" t="s">
        <v>24</v>
      </c>
      <c r="I90" s="2">
        <v>5.0</v>
      </c>
      <c r="J90" s="2">
        <v>0.0</v>
      </c>
      <c r="K90" s="2">
        <v>5.0</v>
      </c>
      <c r="L90" s="2">
        <v>0.0</v>
      </c>
      <c r="M90" s="2">
        <v>5.0</v>
      </c>
      <c r="S90" s="2" t="s">
        <v>28</v>
      </c>
      <c r="T90" s="2" t="s">
        <v>125</v>
      </c>
    </row>
    <row r="91" ht="15.75" customHeight="1">
      <c r="A91" s="2">
        <v>2011.0</v>
      </c>
      <c r="B91" s="2">
        <v>7.0</v>
      </c>
      <c r="C91" s="2" t="s">
        <v>124</v>
      </c>
      <c r="D91" s="2" t="s">
        <v>31</v>
      </c>
      <c r="E91" s="2" t="s">
        <v>63</v>
      </c>
      <c r="F91" s="2" t="s">
        <v>126</v>
      </c>
      <c r="G91" s="2" t="s">
        <v>24</v>
      </c>
      <c r="H91" s="2" t="s">
        <v>57</v>
      </c>
      <c r="I91" s="2">
        <v>33.0</v>
      </c>
      <c r="J91" s="2">
        <v>0.0</v>
      </c>
      <c r="K91" s="2">
        <v>33.0</v>
      </c>
      <c r="L91" s="2">
        <v>0.0</v>
      </c>
      <c r="M91" s="2">
        <v>33.0</v>
      </c>
      <c r="Q91" s="2" t="s">
        <v>46</v>
      </c>
      <c r="R91" s="2" t="s">
        <v>58</v>
      </c>
      <c r="U91" s="2" t="s">
        <v>37</v>
      </c>
    </row>
    <row r="92" ht="15.75" customHeight="1">
      <c r="A92" s="2">
        <v>2010.0</v>
      </c>
      <c r="B92" s="2">
        <v>6.0</v>
      </c>
      <c r="C92" s="2" t="s">
        <v>127</v>
      </c>
      <c r="D92" s="2" t="s">
        <v>31</v>
      </c>
      <c r="E92" s="2" t="s">
        <v>23</v>
      </c>
      <c r="G92" s="2" t="s">
        <v>24</v>
      </c>
      <c r="H92" s="2" t="s">
        <v>57</v>
      </c>
      <c r="I92" s="2">
        <v>5.0</v>
      </c>
      <c r="J92" s="2">
        <v>2.0</v>
      </c>
      <c r="K92" s="2">
        <v>5.0</v>
      </c>
      <c r="L92" s="2">
        <v>0.0</v>
      </c>
      <c r="M92" s="2">
        <v>5.0</v>
      </c>
      <c r="Q92" s="2" t="s">
        <v>46</v>
      </c>
      <c r="R92" s="2" t="s">
        <v>58</v>
      </c>
      <c r="U92" s="2" t="s">
        <v>37</v>
      </c>
    </row>
    <row r="93" ht="15.75" customHeight="1">
      <c r="A93" s="2">
        <v>2011.0</v>
      </c>
      <c r="B93" s="2">
        <v>7.0</v>
      </c>
      <c r="C93" s="2" t="s">
        <v>95</v>
      </c>
      <c r="D93" s="2" t="s">
        <v>31</v>
      </c>
      <c r="E93" s="2" t="s">
        <v>32</v>
      </c>
      <c r="G93" s="2" t="s">
        <v>33</v>
      </c>
      <c r="H93" s="2" t="s">
        <v>65</v>
      </c>
      <c r="I93" s="2">
        <v>38.0</v>
      </c>
      <c r="J93" s="2">
        <v>3.0</v>
      </c>
      <c r="K93" s="2">
        <v>36.0</v>
      </c>
      <c r="L93" s="2">
        <v>0.0</v>
      </c>
      <c r="M93" s="2">
        <v>36.0</v>
      </c>
      <c r="Q93" s="2" t="s">
        <v>46</v>
      </c>
      <c r="R93" s="2" t="s">
        <v>58</v>
      </c>
      <c r="U93" s="2" t="s">
        <v>37</v>
      </c>
    </row>
    <row r="94" ht="15.75" customHeight="1">
      <c r="A94" s="2">
        <v>2011.0</v>
      </c>
      <c r="B94" s="2">
        <v>8.0</v>
      </c>
      <c r="C94" s="2" t="s">
        <v>40</v>
      </c>
      <c r="D94" s="2" t="s">
        <v>31</v>
      </c>
      <c r="E94" s="2" t="s">
        <v>63</v>
      </c>
      <c r="F94" s="2" t="s">
        <v>128</v>
      </c>
      <c r="G94" s="2" t="s">
        <v>24</v>
      </c>
      <c r="H94" s="2" t="s">
        <v>129</v>
      </c>
      <c r="I94" s="2">
        <v>11.0</v>
      </c>
      <c r="J94" s="2">
        <v>0.0</v>
      </c>
      <c r="K94" s="2">
        <v>11.0</v>
      </c>
      <c r="L94" s="2">
        <v>0.0</v>
      </c>
      <c r="M94" s="2">
        <v>11.0</v>
      </c>
      <c r="Q94" s="2" t="s">
        <v>46</v>
      </c>
      <c r="R94" s="2" t="s">
        <v>130</v>
      </c>
      <c r="U94" s="2" t="s">
        <v>37</v>
      </c>
    </row>
    <row r="95" ht="15.75" customHeight="1">
      <c r="A95" s="2">
        <v>2011.0</v>
      </c>
      <c r="B95" s="2">
        <v>7.0</v>
      </c>
      <c r="C95" s="2" t="s">
        <v>95</v>
      </c>
      <c r="D95" s="2" t="s">
        <v>43</v>
      </c>
      <c r="E95" s="2" t="s">
        <v>23</v>
      </c>
      <c r="G95" s="2" t="s">
        <v>24</v>
      </c>
      <c r="I95" s="2">
        <v>8.0</v>
      </c>
      <c r="J95" s="2">
        <v>1.0</v>
      </c>
      <c r="K95" s="2">
        <v>8.0</v>
      </c>
      <c r="L95" s="2">
        <v>0.0</v>
      </c>
      <c r="M95" s="2">
        <v>8.0</v>
      </c>
    </row>
    <row r="96" ht="15.75" customHeight="1">
      <c r="A96" s="2">
        <v>2011.0</v>
      </c>
      <c r="B96" s="2">
        <v>4.0</v>
      </c>
      <c r="C96" s="2" t="s">
        <v>70</v>
      </c>
      <c r="D96" s="2" t="s">
        <v>22</v>
      </c>
      <c r="E96" s="2" t="s">
        <v>23</v>
      </c>
      <c r="G96" s="2" t="s">
        <v>24</v>
      </c>
      <c r="I96" s="2">
        <v>6.0</v>
      </c>
      <c r="J96" s="2">
        <v>0.0</v>
      </c>
      <c r="K96" s="2">
        <v>6.0</v>
      </c>
      <c r="L96" s="2">
        <v>0.0</v>
      </c>
      <c r="M96" s="2">
        <v>6.0</v>
      </c>
      <c r="S96" s="2" t="s">
        <v>25</v>
      </c>
      <c r="T96" s="2" t="s">
        <v>26</v>
      </c>
    </row>
    <row r="97" ht="15.75" customHeight="1">
      <c r="A97" s="2">
        <v>2011.0</v>
      </c>
      <c r="B97" s="2">
        <v>12.0</v>
      </c>
      <c r="C97" s="2" t="s">
        <v>72</v>
      </c>
      <c r="D97" s="2" t="s">
        <v>49</v>
      </c>
      <c r="E97" s="2" t="s">
        <v>131</v>
      </c>
      <c r="G97" s="2" t="s">
        <v>132</v>
      </c>
      <c r="H97" s="2" t="s">
        <v>73</v>
      </c>
      <c r="I97" s="2">
        <v>129.0</v>
      </c>
      <c r="J97" s="2">
        <v>0.0</v>
      </c>
      <c r="K97" s="2">
        <v>129.0</v>
      </c>
      <c r="L97" s="2">
        <v>0.0</v>
      </c>
      <c r="M97" s="2">
        <v>129.0</v>
      </c>
    </row>
    <row r="98" ht="15.75" customHeight="1">
      <c r="A98" s="2">
        <v>2012.0</v>
      </c>
      <c r="B98" s="2">
        <v>2.0</v>
      </c>
      <c r="C98" s="2" t="s">
        <v>21</v>
      </c>
      <c r="D98" s="2" t="s">
        <v>22</v>
      </c>
      <c r="E98" s="2" t="s">
        <v>23</v>
      </c>
      <c r="G98" s="2" t="s">
        <v>101</v>
      </c>
      <c r="I98" s="2">
        <v>5.0</v>
      </c>
      <c r="J98" s="2">
        <v>0.0</v>
      </c>
      <c r="K98" s="2">
        <v>5.0</v>
      </c>
      <c r="L98" s="2">
        <v>0.0</v>
      </c>
      <c r="M98" s="2">
        <v>5.0</v>
      </c>
      <c r="S98" s="2" t="s">
        <v>25</v>
      </c>
      <c r="T98" s="2" t="s">
        <v>26</v>
      </c>
    </row>
    <row r="99" ht="15.75" customHeight="1">
      <c r="A99" s="2">
        <v>2011.0</v>
      </c>
      <c r="B99" s="2">
        <v>8.0</v>
      </c>
      <c r="C99" s="2" t="s">
        <v>21</v>
      </c>
      <c r="D99" s="2" t="s">
        <v>49</v>
      </c>
      <c r="E99" s="2" t="s">
        <v>23</v>
      </c>
      <c r="G99" s="2" t="s">
        <v>101</v>
      </c>
      <c r="H99" s="2" t="s">
        <v>52</v>
      </c>
      <c r="I99" s="2">
        <v>7.0</v>
      </c>
      <c r="J99" s="2">
        <v>1.0</v>
      </c>
      <c r="K99" s="2">
        <v>7.0</v>
      </c>
      <c r="L99" s="2">
        <v>0.0</v>
      </c>
      <c r="M99" s="2">
        <v>7.0</v>
      </c>
    </row>
    <row r="100" ht="15.75" customHeight="1">
      <c r="A100" s="2">
        <v>2012.0</v>
      </c>
      <c r="B100" s="2">
        <v>3.0</v>
      </c>
      <c r="C100" s="2" t="s">
        <v>40</v>
      </c>
      <c r="D100" s="2" t="s">
        <v>31</v>
      </c>
      <c r="E100" s="2" t="s">
        <v>41</v>
      </c>
      <c r="F100" s="2" t="s">
        <v>133</v>
      </c>
      <c r="G100" s="2" t="s">
        <v>24</v>
      </c>
      <c r="H100" s="2" t="s">
        <v>53</v>
      </c>
      <c r="I100" s="2">
        <v>97.0</v>
      </c>
      <c r="J100" s="2">
        <v>1.0</v>
      </c>
      <c r="K100" s="2">
        <v>86.0</v>
      </c>
      <c r="L100" s="2">
        <v>0.0</v>
      </c>
      <c r="M100" s="2">
        <v>97.0</v>
      </c>
      <c r="Q100" s="2" t="s">
        <v>46</v>
      </c>
      <c r="R100" s="2" t="s">
        <v>58</v>
      </c>
      <c r="U100" s="2" t="s">
        <v>37</v>
      </c>
    </row>
    <row r="101" ht="15.75" customHeight="1">
      <c r="A101" s="2">
        <v>2012.0</v>
      </c>
      <c r="B101" s="2">
        <v>3.0</v>
      </c>
      <c r="C101" s="2" t="s">
        <v>40</v>
      </c>
      <c r="D101" s="2" t="s">
        <v>31</v>
      </c>
      <c r="E101" s="2" t="s">
        <v>41</v>
      </c>
      <c r="F101" s="2" t="s">
        <v>134</v>
      </c>
      <c r="G101" s="2" t="s">
        <v>24</v>
      </c>
      <c r="H101" s="2" t="s">
        <v>53</v>
      </c>
      <c r="I101" s="2">
        <v>43.0</v>
      </c>
      <c r="J101" s="2">
        <v>1.0</v>
      </c>
      <c r="K101" s="2">
        <v>43.0</v>
      </c>
      <c r="L101" s="2">
        <v>0.0</v>
      </c>
      <c r="M101" s="2">
        <v>43.0</v>
      </c>
      <c r="Q101" s="2" t="s">
        <v>46</v>
      </c>
      <c r="R101" s="2" t="s">
        <v>58</v>
      </c>
      <c r="U101" s="2" t="s">
        <v>37</v>
      </c>
    </row>
    <row r="102" ht="15.75" customHeight="1">
      <c r="A102" s="2">
        <v>2012.0</v>
      </c>
      <c r="B102" s="2">
        <v>4.0</v>
      </c>
      <c r="C102" s="2" t="s">
        <v>40</v>
      </c>
      <c r="D102" s="2" t="s">
        <v>22</v>
      </c>
      <c r="E102" s="2" t="s">
        <v>41</v>
      </c>
      <c r="G102" s="2" t="s">
        <v>24</v>
      </c>
      <c r="I102" s="2">
        <v>31.0</v>
      </c>
      <c r="J102" s="2">
        <v>0.0</v>
      </c>
      <c r="K102" s="2">
        <v>31.0</v>
      </c>
      <c r="L102" s="2">
        <v>0.0</v>
      </c>
      <c r="M102" s="2">
        <v>31.0</v>
      </c>
      <c r="S102" s="2" t="s">
        <v>25</v>
      </c>
      <c r="T102" s="2" t="s">
        <v>26</v>
      </c>
    </row>
    <row r="103" ht="15.75" customHeight="1">
      <c r="A103" s="2">
        <v>2010.0</v>
      </c>
      <c r="B103" s="2">
        <v>12.0</v>
      </c>
      <c r="C103" s="2" t="s">
        <v>135</v>
      </c>
      <c r="D103" s="2" t="s">
        <v>31</v>
      </c>
      <c r="E103" s="2" t="s">
        <v>23</v>
      </c>
      <c r="G103" s="2" t="s">
        <v>24</v>
      </c>
      <c r="H103" s="2" t="s">
        <v>136</v>
      </c>
      <c r="I103" s="2">
        <v>2.0</v>
      </c>
      <c r="J103" s="2">
        <v>0.0</v>
      </c>
      <c r="K103" s="2">
        <v>0.0</v>
      </c>
      <c r="L103" s="2">
        <v>0.0</v>
      </c>
      <c r="M103" s="2">
        <v>0.0</v>
      </c>
      <c r="Q103" s="2" t="s">
        <v>46</v>
      </c>
      <c r="R103" s="2" t="s">
        <v>66</v>
      </c>
      <c r="U103" s="2" t="s">
        <v>37</v>
      </c>
    </row>
    <row r="104" ht="15.75" customHeight="1">
      <c r="A104" s="2">
        <v>2012.0</v>
      </c>
      <c r="B104" s="2">
        <v>2.0</v>
      </c>
      <c r="C104" s="2" t="s">
        <v>70</v>
      </c>
      <c r="D104" s="2" t="s">
        <v>22</v>
      </c>
      <c r="E104" s="2" t="s">
        <v>23</v>
      </c>
      <c r="G104" s="2" t="s">
        <v>24</v>
      </c>
      <c r="I104" s="2">
        <v>4.0</v>
      </c>
      <c r="J104" s="2">
        <v>0.0</v>
      </c>
      <c r="K104" s="2">
        <v>4.0</v>
      </c>
      <c r="L104" s="2">
        <v>0.0</v>
      </c>
      <c r="M104" s="2">
        <v>4.0</v>
      </c>
      <c r="S104" s="2" t="s">
        <v>25</v>
      </c>
      <c r="T104" s="2" t="s">
        <v>26</v>
      </c>
    </row>
    <row r="105" ht="15.75" customHeight="1">
      <c r="A105" s="2">
        <v>2012.0</v>
      </c>
      <c r="B105" s="2">
        <v>7.0</v>
      </c>
      <c r="C105" s="2" t="s">
        <v>40</v>
      </c>
      <c r="D105" s="2" t="s">
        <v>22</v>
      </c>
      <c r="E105" s="2" t="s">
        <v>94</v>
      </c>
      <c r="F105" s="2" t="s">
        <v>137</v>
      </c>
      <c r="G105" s="2" t="s">
        <v>138</v>
      </c>
      <c r="I105" s="2">
        <v>10.0</v>
      </c>
      <c r="J105" s="2">
        <v>1.0</v>
      </c>
      <c r="K105" s="2">
        <v>10.0</v>
      </c>
      <c r="L105" s="2">
        <v>0.0</v>
      </c>
      <c r="M105" s="2">
        <v>10.0</v>
      </c>
      <c r="S105" s="2" t="s">
        <v>25</v>
      </c>
      <c r="T105" s="2" t="s">
        <v>26</v>
      </c>
    </row>
    <row r="106" ht="15.75" customHeight="1">
      <c r="A106" s="2">
        <v>2012.0</v>
      </c>
      <c r="B106" s="2">
        <v>7.0</v>
      </c>
      <c r="C106" s="2" t="s">
        <v>30</v>
      </c>
      <c r="D106" s="2" t="s">
        <v>22</v>
      </c>
      <c r="E106" s="2" t="s">
        <v>41</v>
      </c>
      <c r="G106" s="2" t="s">
        <v>24</v>
      </c>
      <c r="I106" s="2">
        <v>8.0</v>
      </c>
      <c r="J106" s="2">
        <v>0.0</v>
      </c>
      <c r="K106" s="2">
        <v>7.0</v>
      </c>
      <c r="L106" s="2">
        <v>0.0</v>
      </c>
      <c r="M106" s="2">
        <v>8.0</v>
      </c>
      <c r="S106" s="2" t="s">
        <v>25</v>
      </c>
      <c r="T106" s="2" t="s">
        <v>26</v>
      </c>
    </row>
    <row r="107" ht="15.75" customHeight="1">
      <c r="A107" s="2">
        <v>2012.0</v>
      </c>
      <c r="B107" s="2">
        <v>8.0</v>
      </c>
      <c r="C107" s="2" t="s">
        <v>38</v>
      </c>
      <c r="D107" s="2" t="s">
        <v>31</v>
      </c>
      <c r="E107" s="2" t="s">
        <v>23</v>
      </c>
      <c r="G107" s="2" t="s">
        <v>24</v>
      </c>
      <c r="H107" s="2" t="s">
        <v>103</v>
      </c>
      <c r="I107" s="2">
        <v>24.0</v>
      </c>
      <c r="J107" s="2">
        <v>0.0</v>
      </c>
      <c r="K107" s="2">
        <v>24.0</v>
      </c>
      <c r="L107" s="2">
        <v>0.0</v>
      </c>
      <c r="M107" s="2">
        <v>24.0</v>
      </c>
      <c r="Q107" s="2" t="s">
        <v>46</v>
      </c>
      <c r="R107" s="2" t="s">
        <v>139</v>
      </c>
      <c r="U107" s="2" t="s">
        <v>37</v>
      </c>
    </row>
    <row r="108" ht="15.75" customHeight="1">
      <c r="A108" s="2">
        <v>2012.0</v>
      </c>
      <c r="B108" s="2">
        <v>7.0</v>
      </c>
      <c r="C108" s="2" t="s">
        <v>40</v>
      </c>
      <c r="D108" s="2" t="s">
        <v>49</v>
      </c>
      <c r="E108" s="2" t="s">
        <v>41</v>
      </c>
      <c r="G108" s="2" t="s">
        <v>101</v>
      </c>
      <c r="H108" s="2" t="s">
        <v>52</v>
      </c>
      <c r="I108" s="2">
        <v>5.0</v>
      </c>
      <c r="J108" s="2">
        <v>0.0</v>
      </c>
      <c r="K108" s="2">
        <v>4.0</v>
      </c>
      <c r="L108" s="2">
        <v>0.0</v>
      </c>
      <c r="M108" s="2">
        <v>4.0</v>
      </c>
    </row>
    <row r="109" ht="15.75" customHeight="1">
      <c r="A109" s="2">
        <v>2012.0</v>
      </c>
      <c r="B109" s="2">
        <v>7.0</v>
      </c>
      <c r="C109" s="2" t="s">
        <v>40</v>
      </c>
      <c r="D109" s="2" t="s">
        <v>49</v>
      </c>
      <c r="E109" s="2" t="s">
        <v>41</v>
      </c>
      <c r="F109" s="2" t="s">
        <v>133</v>
      </c>
      <c r="G109" s="2" t="s">
        <v>101</v>
      </c>
      <c r="H109" s="2" t="s">
        <v>52</v>
      </c>
      <c r="I109" s="2">
        <v>3.0</v>
      </c>
      <c r="J109" s="2">
        <v>0.0</v>
      </c>
      <c r="K109" s="2">
        <v>3.0</v>
      </c>
      <c r="L109" s="2">
        <v>0.0</v>
      </c>
      <c r="M109" s="2">
        <v>3.0</v>
      </c>
    </row>
    <row r="110" ht="15.75" customHeight="1">
      <c r="A110" s="2">
        <v>2012.0</v>
      </c>
      <c r="B110" s="2">
        <v>8.0</v>
      </c>
      <c r="C110" s="2" t="s">
        <v>40</v>
      </c>
      <c r="D110" s="2" t="s">
        <v>49</v>
      </c>
      <c r="E110" s="2" t="s">
        <v>23</v>
      </c>
      <c r="G110" s="2" t="s">
        <v>101</v>
      </c>
      <c r="I110" s="2">
        <v>3.0</v>
      </c>
      <c r="J110" s="2">
        <v>0.0</v>
      </c>
      <c r="K110" s="2">
        <v>3.0</v>
      </c>
      <c r="L110" s="2">
        <v>0.0</v>
      </c>
      <c r="M110" s="2">
        <v>3.0</v>
      </c>
    </row>
    <row r="111" ht="15.75" customHeight="1">
      <c r="A111" s="2">
        <v>2012.0</v>
      </c>
      <c r="B111" s="2">
        <v>6.0</v>
      </c>
      <c r="C111" s="2" t="s">
        <v>40</v>
      </c>
      <c r="D111" s="2" t="s">
        <v>31</v>
      </c>
      <c r="E111" s="2" t="s">
        <v>23</v>
      </c>
      <c r="G111" s="2" t="s">
        <v>24</v>
      </c>
      <c r="H111" s="2" t="s">
        <v>65</v>
      </c>
      <c r="I111" s="2">
        <v>7.0</v>
      </c>
      <c r="J111" s="2">
        <v>2.0</v>
      </c>
      <c r="K111" s="2">
        <v>7.0</v>
      </c>
      <c r="L111" s="2">
        <v>0.0</v>
      </c>
      <c r="M111" s="2">
        <v>7.0</v>
      </c>
      <c r="Q111" s="2" t="s">
        <v>46</v>
      </c>
      <c r="R111" s="2" t="s">
        <v>47</v>
      </c>
      <c r="U111" s="2" t="s">
        <v>37</v>
      </c>
    </row>
    <row r="112" ht="15.75" customHeight="1">
      <c r="A112" s="2">
        <v>2012.0</v>
      </c>
      <c r="B112" s="2">
        <v>7.0</v>
      </c>
      <c r="C112" s="2" t="s">
        <v>40</v>
      </c>
      <c r="D112" s="2" t="s">
        <v>31</v>
      </c>
      <c r="E112" s="2" t="s">
        <v>41</v>
      </c>
      <c r="F112" s="2" t="s">
        <v>133</v>
      </c>
      <c r="G112" s="2" t="s">
        <v>24</v>
      </c>
      <c r="H112" s="2" t="s">
        <v>103</v>
      </c>
      <c r="I112" s="2">
        <v>5.0</v>
      </c>
      <c r="J112" s="2">
        <v>1.0</v>
      </c>
      <c r="K112" s="2">
        <v>5.0</v>
      </c>
      <c r="L112" s="2">
        <v>0.0</v>
      </c>
      <c r="M112" s="2">
        <v>5.0</v>
      </c>
      <c r="Q112" s="2" t="s">
        <v>46</v>
      </c>
      <c r="R112" s="2" t="s">
        <v>140</v>
      </c>
      <c r="U112" s="2" t="s">
        <v>37</v>
      </c>
    </row>
    <row r="113" ht="15.75" customHeight="1">
      <c r="A113" s="2">
        <v>2012.0</v>
      </c>
      <c r="B113" s="2">
        <v>7.0</v>
      </c>
      <c r="C113" s="2" t="s">
        <v>40</v>
      </c>
      <c r="D113" s="2" t="s">
        <v>31</v>
      </c>
      <c r="E113" s="2" t="s">
        <v>63</v>
      </c>
      <c r="F113" s="2" t="s">
        <v>64</v>
      </c>
      <c r="G113" s="2" t="s">
        <v>24</v>
      </c>
      <c r="H113" s="2" t="s">
        <v>141</v>
      </c>
      <c r="I113" s="2">
        <v>16.0</v>
      </c>
      <c r="J113" s="2">
        <v>0.0</v>
      </c>
      <c r="K113" s="2">
        <v>16.0</v>
      </c>
      <c r="L113" s="2">
        <v>0.0</v>
      </c>
      <c r="M113" s="2">
        <v>16.0</v>
      </c>
      <c r="Q113" s="2" t="s">
        <v>35</v>
      </c>
      <c r="R113" s="2" t="s">
        <v>85</v>
      </c>
      <c r="U113" s="2" t="s">
        <v>37</v>
      </c>
    </row>
    <row r="114" ht="15.75" customHeight="1">
      <c r="A114" s="2">
        <v>2012.0</v>
      </c>
      <c r="B114" s="2">
        <v>7.0</v>
      </c>
      <c r="C114" s="2" t="s">
        <v>21</v>
      </c>
      <c r="D114" s="2" t="s">
        <v>43</v>
      </c>
      <c r="E114" s="2" t="s">
        <v>50</v>
      </c>
      <c r="G114" s="2" t="s">
        <v>101</v>
      </c>
      <c r="I114" s="2">
        <v>2.0</v>
      </c>
      <c r="J114" s="2">
        <v>1.0</v>
      </c>
      <c r="K114" s="2">
        <v>2.0</v>
      </c>
      <c r="L114" s="2">
        <v>0.0</v>
      </c>
      <c r="M114" s="2">
        <v>2.0</v>
      </c>
    </row>
    <row r="115" ht="15.75" customHeight="1">
      <c r="A115" s="2">
        <v>2012.0</v>
      </c>
      <c r="B115" s="2">
        <v>8.0</v>
      </c>
      <c r="C115" s="2" t="s">
        <v>40</v>
      </c>
      <c r="D115" s="2" t="s">
        <v>31</v>
      </c>
      <c r="E115" s="2" t="s">
        <v>41</v>
      </c>
      <c r="F115" s="2" t="s">
        <v>133</v>
      </c>
      <c r="G115" s="2" t="s">
        <v>24</v>
      </c>
      <c r="H115" s="2" t="s">
        <v>65</v>
      </c>
      <c r="I115" s="2">
        <v>6.0</v>
      </c>
      <c r="J115" s="2">
        <v>0.0</v>
      </c>
      <c r="K115" s="2">
        <v>6.0</v>
      </c>
      <c r="L115" s="2">
        <v>0.0</v>
      </c>
      <c r="M115" s="2">
        <v>6.0</v>
      </c>
      <c r="Q115" s="2" t="s">
        <v>46</v>
      </c>
      <c r="R115" s="2" t="s">
        <v>47</v>
      </c>
      <c r="U115" s="2" t="s">
        <v>37</v>
      </c>
    </row>
    <row r="116" ht="15.75" customHeight="1">
      <c r="A116" s="2">
        <v>2012.0</v>
      </c>
      <c r="B116" s="2">
        <v>8.0</v>
      </c>
      <c r="C116" s="2" t="s">
        <v>40</v>
      </c>
      <c r="D116" s="2" t="s">
        <v>31</v>
      </c>
      <c r="E116" s="2" t="s">
        <v>41</v>
      </c>
      <c r="F116" s="2" t="s">
        <v>133</v>
      </c>
      <c r="G116" s="2" t="s">
        <v>24</v>
      </c>
      <c r="H116" s="2" t="s">
        <v>65</v>
      </c>
      <c r="I116" s="2">
        <v>2.0</v>
      </c>
      <c r="J116" s="2">
        <v>1.0</v>
      </c>
      <c r="K116" s="2">
        <v>2.0</v>
      </c>
      <c r="L116" s="2">
        <v>0.0</v>
      </c>
      <c r="M116" s="2">
        <v>2.0</v>
      </c>
      <c r="Q116" s="2" t="s">
        <v>46</v>
      </c>
      <c r="R116" s="2" t="s">
        <v>47</v>
      </c>
      <c r="U116" s="2" t="s">
        <v>37</v>
      </c>
    </row>
    <row r="117" ht="15.75" customHeight="1">
      <c r="A117" s="2">
        <v>2012.0</v>
      </c>
      <c r="B117" s="2">
        <v>7.0</v>
      </c>
      <c r="C117" s="2" t="s">
        <v>142</v>
      </c>
      <c r="D117" s="2" t="s">
        <v>31</v>
      </c>
      <c r="E117" s="2" t="s">
        <v>23</v>
      </c>
      <c r="G117" s="2" t="s">
        <v>24</v>
      </c>
      <c r="H117" s="2" t="s">
        <v>69</v>
      </c>
      <c r="I117" s="2">
        <v>27.0</v>
      </c>
      <c r="J117" s="2">
        <v>0.0</v>
      </c>
      <c r="K117" s="2">
        <v>27.0</v>
      </c>
      <c r="L117" s="2">
        <v>0.0</v>
      </c>
      <c r="M117" s="2">
        <v>27.0</v>
      </c>
      <c r="Q117" s="2" t="s">
        <v>46</v>
      </c>
      <c r="R117" s="2" t="s">
        <v>47</v>
      </c>
      <c r="U117" s="2" t="s">
        <v>37</v>
      </c>
    </row>
    <row r="118" ht="15.75" customHeight="1">
      <c r="A118" s="2">
        <v>2012.0</v>
      </c>
      <c r="B118" s="2">
        <v>9.0</v>
      </c>
      <c r="C118" s="2" t="s">
        <v>93</v>
      </c>
      <c r="D118" s="2" t="s">
        <v>49</v>
      </c>
      <c r="E118" s="2" t="s">
        <v>23</v>
      </c>
      <c r="G118" s="2" t="s">
        <v>101</v>
      </c>
      <c r="H118" s="2" t="s">
        <v>52</v>
      </c>
      <c r="I118" s="2">
        <v>2.0</v>
      </c>
      <c r="J118" s="2">
        <v>0.0</v>
      </c>
      <c r="K118" s="2">
        <v>2.0</v>
      </c>
      <c r="L118" s="2">
        <v>0.0</v>
      </c>
      <c r="M118" s="2">
        <v>2.0</v>
      </c>
    </row>
    <row r="119" ht="15.75" customHeight="1">
      <c r="A119" s="2">
        <v>2012.0</v>
      </c>
      <c r="B119" s="2">
        <v>9.0</v>
      </c>
      <c r="C119" s="2" t="s">
        <v>40</v>
      </c>
      <c r="D119" s="2" t="s">
        <v>49</v>
      </c>
      <c r="E119" s="2" t="s">
        <v>143</v>
      </c>
      <c r="G119" s="2" t="s">
        <v>33</v>
      </c>
      <c r="H119" s="2" t="s">
        <v>52</v>
      </c>
      <c r="I119" s="2">
        <v>14.0</v>
      </c>
      <c r="J119" s="2">
        <v>0.0</v>
      </c>
      <c r="K119" s="2">
        <v>14.0</v>
      </c>
      <c r="L119" s="2">
        <v>0.0</v>
      </c>
      <c r="M119" s="2">
        <v>14.0</v>
      </c>
    </row>
    <row r="120" ht="15.75" customHeight="1">
      <c r="A120" s="2">
        <v>2012.0</v>
      </c>
      <c r="B120" s="2">
        <v>10.0</v>
      </c>
      <c r="C120" s="2" t="s">
        <v>40</v>
      </c>
      <c r="D120" s="2" t="s">
        <v>49</v>
      </c>
      <c r="E120" s="2" t="s">
        <v>50</v>
      </c>
      <c r="G120" s="2" t="s">
        <v>101</v>
      </c>
      <c r="H120" s="2" t="s">
        <v>52</v>
      </c>
      <c r="I120" s="2">
        <v>4.0</v>
      </c>
      <c r="J120" s="2">
        <v>0.0</v>
      </c>
      <c r="K120" s="2">
        <v>4.0</v>
      </c>
      <c r="L120" s="2">
        <v>0.0</v>
      </c>
      <c r="M120" s="2">
        <v>4.0</v>
      </c>
    </row>
    <row r="121" ht="15.75" customHeight="1">
      <c r="A121" s="2">
        <v>2012.0</v>
      </c>
      <c r="B121" s="2">
        <v>6.0</v>
      </c>
      <c r="C121" s="2" t="s">
        <v>124</v>
      </c>
      <c r="D121" s="2" t="s">
        <v>31</v>
      </c>
      <c r="E121" s="2" t="s">
        <v>23</v>
      </c>
      <c r="G121" s="2" t="s">
        <v>24</v>
      </c>
      <c r="H121" s="2" t="s">
        <v>109</v>
      </c>
      <c r="I121" s="2">
        <v>5.0</v>
      </c>
      <c r="J121" s="2">
        <v>0.0</v>
      </c>
      <c r="K121" s="2">
        <v>5.0</v>
      </c>
      <c r="L121" s="2">
        <v>0.0</v>
      </c>
      <c r="M121" s="2">
        <v>5.0</v>
      </c>
      <c r="Q121" s="2" t="s">
        <v>46</v>
      </c>
      <c r="R121" s="2" t="s">
        <v>144</v>
      </c>
      <c r="U121" s="2" t="s">
        <v>37</v>
      </c>
    </row>
    <row r="122" ht="15.75" customHeight="1">
      <c r="A122" s="2">
        <v>2012.0</v>
      </c>
      <c r="B122" s="2">
        <v>8.0</v>
      </c>
      <c r="C122" s="2" t="s">
        <v>72</v>
      </c>
      <c r="D122" s="2" t="s">
        <v>49</v>
      </c>
      <c r="E122" s="2" t="s">
        <v>23</v>
      </c>
      <c r="G122" s="2" t="s">
        <v>24</v>
      </c>
      <c r="H122" s="2" t="s">
        <v>115</v>
      </c>
      <c r="I122" s="2">
        <v>15.0</v>
      </c>
      <c r="J122" s="2">
        <v>0.0</v>
      </c>
      <c r="K122" s="2">
        <v>15.0</v>
      </c>
      <c r="L122" s="2">
        <v>0.0</v>
      </c>
      <c r="M122" s="2">
        <v>15.0</v>
      </c>
    </row>
    <row r="123" ht="15.75" customHeight="1">
      <c r="A123" s="2">
        <v>2012.0</v>
      </c>
      <c r="B123" s="2">
        <v>7.0</v>
      </c>
      <c r="C123" s="2" t="s">
        <v>40</v>
      </c>
      <c r="D123" s="2" t="s">
        <v>31</v>
      </c>
      <c r="E123" s="2" t="s">
        <v>41</v>
      </c>
      <c r="F123" s="2" t="s">
        <v>145</v>
      </c>
      <c r="G123" s="2" t="s">
        <v>24</v>
      </c>
      <c r="H123" s="2" t="s">
        <v>65</v>
      </c>
      <c r="I123" s="2">
        <v>2.0</v>
      </c>
      <c r="J123" s="2">
        <v>0.0</v>
      </c>
      <c r="K123" s="2">
        <v>2.0</v>
      </c>
      <c r="L123" s="2">
        <v>0.0</v>
      </c>
      <c r="M123" s="2">
        <v>2.0</v>
      </c>
      <c r="Q123" s="2" t="s">
        <v>46</v>
      </c>
      <c r="R123" s="2" t="s">
        <v>110</v>
      </c>
      <c r="U123" s="2" t="s">
        <v>37</v>
      </c>
    </row>
    <row r="124" ht="15.75" customHeight="1">
      <c r="A124" s="2">
        <v>2012.0</v>
      </c>
      <c r="B124" s="2">
        <v>9.0</v>
      </c>
      <c r="C124" s="2" t="s">
        <v>42</v>
      </c>
      <c r="D124" s="2" t="s">
        <v>43</v>
      </c>
      <c r="E124" s="2" t="s">
        <v>41</v>
      </c>
      <c r="G124" s="2" t="s">
        <v>24</v>
      </c>
      <c r="I124" s="2">
        <v>2.0</v>
      </c>
      <c r="J124" s="2">
        <v>1.0</v>
      </c>
      <c r="K124" s="2">
        <v>2.0</v>
      </c>
      <c r="L124" s="2">
        <v>0.0</v>
      </c>
      <c r="M124" s="2">
        <v>2.0</v>
      </c>
    </row>
    <row r="125" ht="15.75" customHeight="1">
      <c r="A125" s="2">
        <v>2012.0</v>
      </c>
      <c r="B125" s="2">
        <v>7.0</v>
      </c>
      <c r="C125" s="2" t="s">
        <v>21</v>
      </c>
      <c r="D125" s="2" t="s">
        <v>31</v>
      </c>
      <c r="E125" s="2" t="s">
        <v>23</v>
      </c>
      <c r="G125" s="2" t="s">
        <v>24</v>
      </c>
      <c r="H125" s="2" t="s">
        <v>57</v>
      </c>
      <c r="I125" s="2">
        <v>12.0</v>
      </c>
      <c r="J125" s="2">
        <v>1.0</v>
      </c>
      <c r="K125" s="2">
        <v>12.0</v>
      </c>
      <c r="L125" s="2">
        <v>0.0</v>
      </c>
      <c r="M125" s="2">
        <v>12.0</v>
      </c>
      <c r="Q125" s="2" t="s">
        <v>46</v>
      </c>
      <c r="R125" s="2" t="s">
        <v>146</v>
      </c>
      <c r="U125" s="2" t="s">
        <v>37</v>
      </c>
    </row>
    <row r="126" ht="15.75" customHeight="1">
      <c r="A126" s="2">
        <v>2012.0</v>
      </c>
      <c r="B126" s="2">
        <v>8.0</v>
      </c>
      <c r="C126" s="2" t="s">
        <v>142</v>
      </c>
      <c r="D126" s="2" t="s">
        <v>31</v>
      </c>
      <c r="E126" s="2" t="s">
        <v>147</v>
      </c>
      <c r="F126" s="2" t="s">
        <v>133</v>
      </c>
      <c r="G126" s="2" t="s">
        <v>132</v>
      </c>
      <c r="H126" s="2" t="s">
        <v>103</v>
      </c>
      <c r="I126" s="2">
        <v>9.0</v>
      </c>
      <c r="J126" s="2">
        <v>0.0</v>
      </c>
      <c r="K126" s="2">
        <v>9.0</v>
      </c>
      <c r="L126" s="2">
        <v>0.0</v>
      </c>
      <c r="M126" s="2">
        <v>9.0</v>
      </c>
      <c r="Q126" s="2" t="s">
        <v>46</v>
      </c>
      <c r="R126" s="2" t="s">
        <v>58</v>
      </c>
      <c r="U126" s="2" t="s">
        <v>37</v>
      </c>
    </row>
    <row r="127" ht="15.75" customHeight="1">
      <c r="A127" s="2">
        <v>2012.0</v>
      </c>
      <c r="B127" s="2">
        <v>11.0</v>
      </c>
      <c r="C127" s="2" t="s">
        <v>40</v>
      </c>
      <c r="D127" s="2" t="s">
        <v>22</v>
      </c>
      <c r="E127" s="2" t="s">
        <v>50</v>
      </c>
      <c r="G127" s="2" t="s">
        <v>24</v>
      </c>
      <c r="I127" s="2">
        <v>3.0</v>
      </c>
      <c r="J127" s="2">
        <v>0.0</v>
      </c>
      <c r="K127" s="2">
        <v>3.0</v>
      </c>
      <c r="L127" s="2">
        <v>0.0</v>
      </c>
      <c r="M127" s="2">
        <v>3.0</v>
      </c>
      <c r="S127" s="2" t="s">
        <v>25</v>
      </c>
      <c r="T127" s="2" t="s">
        <v>26</v>
      </c>
    </row>
    <row r="128" ht="15.75" customHeight="1">
      <c r="A128" s="2">
        <v>2009.0</v>
      </c>
      <c r="B128" s="2">
        <v>6.0</v>
      </c>
      <c r="C128" s="2" t="s">
        <v>112</v>
      </c>
      <c r="D128" s="2" t="s">
        <v>22</v>
      </c>
      <c r="E128" s="2" t="s">
        <v>41</v>
      </c>
      <c r="G128" s="2" t="s">
        <v>24</v>
      </c>
      <c r="I128" s="2">
        <v>56.0</v>
      </c>
      <c r="J128" s="2">
        <v>2.0</v>
      </c>
      <c r="K128" s="2">
        <v>46.0</v>
      </c>
      <c r="L128" s="2">
        <v>0.0</v>
      </c>
      <c r="M128" s="2">
        <v>46.0</v>
      </c>
      <c r="S128" s="2" t="s">
        <v>25</v>
      </c>
      <c r="T128" s="2" t="s">
        <v>26</v>
      </c>
    </row>
    <row r="129" ht="15.75" customHeight="1">
      <c r="A129" s="2">
        <v>2012.0</v>
      </c>
      <c r="B129" s="2">
        <v>11.0</v>
      </c>
      <c r="C129" s="2" t="s">
        <v>40</v>
      </c>
      <c r="D129" s="2" t="s">
        <v>49</v>
      </c>
      <c r="E129" s="2" t="s">
        <v>50</v>
      </c>
      <c r="G129" s="2" t="s">
        <v>101</v>
      </c>
      <c r="H129" s="2" t="s">
        <v>52</v>
      </c>
      <c r="I129" s="2">
        <v>3.0</v>
      </c>
      <c r="J129" s="2">
        <v>0.0</v>
      </c>
      <c r="K129" s="2">
        <v>3.0</v>
      </c>
      <c r="L129" s="2">
        <v>0.0</v>
      </c>
      <c r="M129" s="2">
        <v>3.0</v>
      </c>
    </row>
    <row r="130" ht="15.75" customHeight="1">
      <c r="A130" s="2">
        <v>2012.0</v>
      </c>
      <c r="B130" s="2">
        <v>7.0</v>
      </c>
      <c r="C130" s="2" t="s">
        <v>40</v>
      </c>
      <c r="D130" s="2" t="s">
        <v>31</v>
      </c>
      <c r="E130" s="2" t="s">
        <v>41</v>
      </c>
      <c r="F130" s="2" t="s">
        <v>145</v>
      </c>
      <c r="G130" s="2" t="s">
        <v>24</v>
      </c>
      <c r="H130" s="2" t="s">
        <v>103</v>
      </c>
      <c r="I130" s="2">
        <v>2.0</v>
      </c>
      <c r="J130" s="2">
        <v>0.0</v>
      </c>
      <c r="K130" s="2">
        <v>2.0</v>
      </c>
      <c r="L130" s="2">
        <v>0.0</v>
      </c>
      <c r="M130" s="2">
        <v>2.0</v>
      </c>
      <c r="Q130" s="2" t="s">
        <v>46</v>
      </c>
      <c r="R130" s="2" t="s">
        <v>110</v>
      </c>
      <c r="U130" s="2" t="s">
        <v>37</v>
      </c>
    </row>
    <row r="131" ht="15.75" customHeight="1">
      <c r="A131" s="2">
        <v>2012.0</v>
      </c>
      <c r="B131" s="2">
        <v>6.0</v>
      </c>
      <c r="C131" s="2" t="s">
        <v>148</v>
      </c>
      <c r="D131" s="2" t="s">
        <v>31</v>
      </c>
      <c r="E131" s="2" t="s">
        <v>23</v>
      </c>
      <c r="G131" s="2" t="s">
        <v>24</v>
      </c>
      <c r="H131" s="2" t="s">
        <v>149</v>
      </c>
      <c r="I131" s="2">
        <v>82.0</v>
      </c>
      <c r="J131" s="2">
        <v>3.0</v>
      </c>
      <c r="K131" s="2">
        <v>79.0</v>
      </c>
      <c r="L131" s="2">
        <v>0.0</v>
      </c>
      <c r="M131" s="2">
        <v>81.0</v>
      </c>
      <c r="Q131" s="2" t="s">
        <v>46</v>
      </c>
      <c r="R131" s="2" t="s">
        <v>150</v>
      </c>
      <c r="U131" s="2" t="s">
        <v>37</v>
      </c>
    </row>
    <row r="132" ht="15.75" customHeight="1">
      <c r="A132" s="2">
        <v>2012.0</v>
      </c>
      <c r="B132" s="2">
        <v>8.0</v>
      </c>
      <c r="C132" s="2" t="s">
        <v>148</v>
      </c>
      <c r="D132" s="2" t="s">
        <v>31</v>
      </c>
      <c r="E132" s="2" t="s">
        <v>23</v>
      </c>
      <c r="G132" s="2" t="s">
        <v>24</v>
      </c>
      <c r="H132" s="2" t="s">
        <v>57</v>
      </c>
      <c r="I132" s="2">
        <v>2.0</v>
      </c>
      <c r="J132" s="2">
        <v>0.0</v>
      </c>
      <c r="K132" s="2">
        <v>2.0</v>
      </c>
      <c r="L132" s="2">
        <v>0.0</v>
      </c>
      <c r="M132" s="2">
        <v>2.0</v>
      </c>
      <c r="Q132" s="2" t="s">
        <v>46</v>
      </c>
      <c r="R132" s="2" t="s">
        <v>58</v>
      </c>
      <c r="U132" s="2" t="s">
        <v>37</v>
      </c>
    </row>
    <row r="133" ht="15.75" customHeight="1">
      <c r="A133" s="2">
        <v>2013.0</v>
      </c>
      <c r="B133" s="2">
        <v>1.0</v>
      </c>
      <c r="C133" s="2" t="s">
        <v>42</v>
      </c>
      <c r="D133" s="2" t="s">
        <v>43</v>
      </c>
      <c r="E133" s="2" t="s">
        <v>41</v>
      </c>
      <c r="F133" s="2" t="s">
        <v>83</v>
      </c>
      <c r="G133" s="2" t="s">
        <v>24</v>
      </c>
      <c r="I133" s="2">
        <v>2.0</v>
      </c>
      <c r="J133" s="2">
        <v>0.0</v>
      </c>
      <c r="K133" s="2">
        <v>2.0</v>
      </c>
      <c r="L133" s="2">
        <v>0.0</v>
      </c>
      <c r="M133" s="2">
        <v>1.0</v>
      </c>
    </row>
    <row r="134" ht="15.75" customHeight="1">
      <c r="A134" s="2">
        <v>2013.0</v>
      </c>
      <c r="B134" s="2">
        <v>3.0</v>
      </c>
      <c r="C134" s="2" t="s">
        <v>151</v>
      </c>
      <c r="D134" s="2" t="s">
        <v>22</v>
      </c>
      <c r="E134" s="2" t="s">
        <v>23</v>
      </c>
      <c r="G134" s="2" t="s">
        <v>24</v>
      </c>
      <c r="I134" s="2">
        <v>47.0</v>
      </c>
      <c r="J134" s="2">
        <v>2.0</v>
      </c>
      <c r="K134" s="2">
        <v>47.0</v>
      </c>
      <c r="L134" s="2">
        <v>0.0</v>
      </c>
      <c r="M134" s="2">
        <v>47.0</v>
      </c>
      <c r="S134" s="2" t="s">
        <v>152</v>
      </c>
      <c r="T134" s="2" t="s">
        <v>153</v>
      </c>
    </row>
    <row r="135" ht="15.75" customHeight="1">
      <c r="A135" s="2">
        <v>2013.0</v>
      </c>
      <c r="B135" s="2">
        <v>3.0</v>
      </c>
      <c r="C135" s="2" t="s">
        <v>106</v>
      </c>
      <c r="D135" s="2" t="s">
        <v>22</v>
      </c>
      <c r="E135" s="2" t="s">
        <v>23</v>
      </c>
      <c r="G135" s="2" t="s">
        <v>24</v>
      </c>
      <c r="I135" s="2">
        <v>6.0</v>
      </c>
      <c r="J135" s="2">
        <v>0.0</v>
      </c>
      <c r="K135" s="2">
        <v>6.0</v>
      </c>
      <c r="L135" s="2">
        <v>0.0</v>
      </c>
      <c r="M135" s="2">
        <v>6.0</v>
      </c>
      <c r="S135" s="2" t="s">
        <v>25</v>
      </c>
      <c r="T135" s="2" t="s">
        <v>26</v>
      </c>
    </row>
    <row r="136" ht="15.75" customHeight="1">
      <c r="A136" s="2">
        <v>2013.0</v>
      </c>
      <c r="B136" s="2">
        <v>3.0</v>
      </c>
      <c r="C136" s="2" t="s">
        <v>27</v>
      </c>
      <c r="D136" s="2" t="s">
        <v>49</v>
      </c>
      <c r="E136" s="2" t="s">
        <v>23</v>
      </c>
      <c r="G136" s="2" t="s">
        <v>101</v>
      </c>
      <c r="H136" s="2" t="s">
        <v>78</v>
      </c>
      <c r="I136" s="2">
        <v>2.0</v>
      </c>
      <c r="J136" s="2">
        <v>0.0</v>
      </c>
      <c r="K136" s="2">
        <v>2.0</v>
      </c>
      <c r="L136" s="2">
        <v>0.0</v>
      </c>
      <c r="M136" s="2">
        <v>2.0</v>
      </c>
    </row>
    <row r="137" ht="15.75" customHeight="1">
      <c r="A137" s="2">
        <v>2013.0</v>
      </c>
      <c r="B137" s="2">
        <v>6.0</v>
      </c>
      <c r="C137" s="2" t="s">
        <v>40</v>
      </c>
      <c r="D137" s="2" t="s">
        <v>22</v>
      </c>
      <c r="E137" s="2" t="s">
        <v>41</v>
      </c>
      <c r="G137" s="2" t="s">
        <v>24</v>
      </c>
      <c r="I137" s="2">
        <v>2.0</v>
      </c>
      <c r="J137" s="2">
        <v>0.0</v>
      </c>
      <c r="K137" s="2">
        <v>0.0</v>
      </c>
      <c r="L137" s="2">
        <v>0.0</v>
      </c>
      <c r="M137" s="2">
        <v>0.0</v>
      </c>
      <c r="S137" s="2" t="s">
        <v>154</v>
      </c>
      <c r="T137" s="2" t="s">
        <v>155</v>
      </c>
    </row>
    <row r="138" ht="15.75" customHeight="1">
      <c r="A138" s="2">
        <v>2013.0</v>
      </c>
      <c r="B138" s="2">
        <v>6.0</v>
      </c>
      <c r="C138" s="2" t="s">
        <v>75</v>
      </c>
      <c r="D138" s="2" t="s">
        <v>31</v>
      </c>
      <c r="E138" s="2" t="s">
        <v>23</v>
      </c>
      <c r="G138" s="2" t="s">
        <v>24</v>
      </c>
      <c r="H138" s="2" t="s">
        <v>92</v>
      </c>
      <c r="I138" s="2">
        <v>5.0</v>
      </c>
      <c r="J138" s="2">
        <v>0.0</v>
      </c>
      <c r="K138" s="2">
        <v>5.0</v>
      </c>
      <c r="L138" s="2">
        <v>0.0</v>
      </c>
      <c r="M138" s="2">
        <v>5.0</v>
      </c>
      <c r="Q138" s="2" t="s">
        <v>35</v>
      </c>
      <c r="R138" s="2" t="s">
        <v>85</v>
      </c>
      <c r="U138" s="2" t="s">
        <v>37</v>
      </c>
    </row>
    <row r="139" ht="15.75" customHeight="1">
      <c r="A139" s="2">
        <v>2013.0</v>
      </c>
      <c r="B139" s="2">
        <v>6.0</v>
      </c>
      <c r="C139" s="2" t="s">
        <v>156</v>
      </c>
      <c r="D139" s="2" t="s">
        <v>31</v>
      </c>
      <c r="E139" s="2" t="s">
        <v>41</v>
      </c>
      <c r="F139" s="2" t="s">
        <v>83</v>
      </c>
      <c r="G139" s="2" t="s">
        <v>24</v>
      </c>
      <c r="H139" s="2" t="s">
        <v>157</v>
      </c>
      <c r="I139" s="2">
        <v>19.0</v>
      </c>
      <c r="J139" s="2">
        <v>0.0</v>
      </c>
      <c r="K139" s="2">
        <v>19.0</v>
      </c>
      <c r="L139" s="2">
        <v>0.0</v>
      </c>
      <c r="M139" s="2">
        <v>19.0</v>
      </c>
      <c r="Q139" s="2" t="s">
        <v>61</v>
      </c>
      <c r="R139" s="2" t="s">
        <v>62</v>
      </c>
      <c r="U139" s="2" t="s">
        <v>37</v>
      </c>
    </row>
    <row r="140" ht="15.75" customHeight="1">
      <c r="A140" s="2">
        <v>2013.0</v>
      </c>
      <c r="B140" s="2">
        <v>7.0</v>
      </c>
      <c r="C140" s="2" t="s">
        <v>70</v>
      </c>
      <c r="D140" s="2" t="s">
        <v>31</v>
      </c>
      <c r="E140" s="2" t="s">
        <v>23</v>
      </c>
      <c r="G140" s="2" t="s">
        <v>101</v>
      </c>
      <c r="H140" s="2" t="s">
        <v>65</v>
      </c>
      <c r="I140" s="2">
        <v>3.0</v>
      </c>
      <c r="J140" s="2">
        <v>0.0</v>
      </c>
      <c r="K140" s="2">
        <v>3.0</v>
      </c>
      <c r="L140" s="2">
        <v>0.0</v>
      </c>
      <c r="M140" s="2">
        <v>3.0</v>
      </c>
      <c r="Q140" s="2" t="s">
        <v>46</v>
      </c>
      <c r="R140" s="2" t="s">
        <v>47</v>
      </c>
      <c r="U140" s="2" t="s">
        <v>37</v>
      </c>
    </row>
    <row r="141" ht="15.75" customHeight="1">
      <c r="A141" s="2">
        <v>2013.0</v>
      </c>
      <c r="B141" s="2">
        <v>7.0</v>
      </c>
      <c r="C141" s="2" t="s">
        <v>38</v>
      </c>
      <c r="D141" s="2" t="s">
        <v>31</v>
      </c>
      <c r="E141" s="2" t="s">
        <v>41</v>
      </c>
      <c r="F141" s="2" t="s">
        <v>83</v>
      </c>
      <c r="G141" s="2" t="s">
        <v>24</v>
      </c>
      <c r="H141" s="2" t="s">
        <v>103</v>
      </c>
      <c r="I141" s="2">
        <v>8.0</v>
      </c>
      <c r="J141" s="2">
        <v>0.0</v>
      </c>
      <c r="K141" s="2">
        <v>8.0</v>
      </c>
      <c r="L141" s="2">
        <v>0.0</v>
      </c>
      <c r="M141" s="2">
        <v>8.0</v>
      </c>
      <c r="Q141" s="2" t="s">
        <v>46</v>
      </c>
      <c r="R141" s="2" t="s">
        <v>139</v>
      </c>
      <c r="U141" s="2" t="s">
        <v>37</v>
      </c>
    </row>
    <row r="142" ht="15.75" customHeight="1">
      <c r="A142" s="2">
        <v>2013.0</v>
      </c>
      <c r="B142" s="2">
        <v>7.0</v>
      </c>
      <c r="C142" s="2" t="s">
        <v>38</v>
      </c>
      <c r="D142" s="2" t="s">
        <v>31</v>
      </c>
      <c r="E142" s="2" t="s">
        <v>23</v>
      </c>
      <c r="G142" s="2" t="s">
        <v>24</v>
      </c>
      <c r="H142" s="2" t="s">
        <v>103</v>
      </c>
      <c r="I142" s="2">
        <v>5.0</v>
      </c>
      <c r="J142" s="2">
        <v>0.0</v>
      </c>
      <c r="K142" s="2">
        <v>5.0</v>
      </c>
      <c r="L142" s="2">
        <v>0.0</v>
      </c>
      <c r="M142" s="2">
        <v>5.0</v>
      </c>
      <c r="Q142" s="2" t="s">
        <v>46</v>
      </c>
      <c r="R142" s="2" t="s">
        <v>47</v>
      </c>
      <c r="U142" s="2" t="s">
        <v>37</v>
      </c>
    </row>
    <row r="143" ht="15.75" customHeight="1">
      <c r="A143" s="2">
        <v>2013.0</v>
      </c>
      <c r="B143" s="2">
        <v>6.0</v>
      </c>
      <c r="C143" s="2" t="s">
        <v>38</v>
      </c>
      <c r="D143" s="2" t="s">
        <v>31</v>
      </c>
      <c r="E143" s="2" t="s">
        <v>23</v>
      </c>
      <c r="G143" s="2" t="s">
        <v>24</v>
      </c>
      <c r="H143" s="2" t="s">
        <v>103</v>
      </c>
      <c r="I143" s="2">
        <v>10.0</v>
      </c>
      <c r="J143" s="2">
        <v>0.0</v>
      </c>
      <c r="K143" s="2">
        <v>10.0</v>
      </c>
      <c r="L143" s="2">
        <v>0.0</v>
      </c>
      <c r="M143" s="2">
        <v>10.0</v>
      </c>
      <c r="Q143" s="2" t="s">
        <v>46</v>
      </c>
      <c r="R143" s="2" t="s">
        <v>139</v>
      </c>
      <c r="U143" s="2" t="s">
        <v>37</v>
      </c>
    </row>
    <row r="144" ht="15.75" customHeight="1">
      <c r="A144" s="2">
        <v>2013.0</v>
      </c>
      <c r="B144" s="2">
        <v>5.0</v>
      </c>
      <c r="C144" s="2" t="s">
        <v>75</v>
      </c>
      <c r="D144" s="2" t="s">
        <v>49</v>
      </c>
      <c r="E144" s="2" t="s">
        <v>23</v>
      </c>
      <c r="G144" s="2" t="s">
        <v>101</v>
      </c>
      <c r="H144" s="2" t="s">
        <v>158</v>
      </c>
      <c r="I144" s="2">
        <v>9.0</v>
      </c>
      <c r="J144" s="2">
        <v>0.0</v>
      </c>
      <c r="K144" s="2">
        <v>9.0</v>
      </c>
      <c r="L144" s="2">
        <v>0.0</v>
      </c>
      <c r="M144" s="2">
        <v>9.0</v>
      </c>
    </row>
    <row r="145" ht="15.75" customHeight="1">
      <c r="A145" s="2">
        <v>2013.0</v>
      </c>
      <c r="B145" s="2">
        <v>6.0</v>
      </c>
      <c r="C145" s="2" t="s">
        <v>48</v>
      </c>
      <c r="D145" s="2" t="s">
        <v>31</v>
      </c>
      <c r="E145" s="2" t="s">
        <v>41</v>
      </c>
      <c r="F145" s="2" t="s">
        <v>133</v>
      </c>
      <c r="G145" s="2" t="s">
        <v>24</v>
      </c>
      <c r="H145" s="2" t="s">
        <v>65</v>
      </c>
      <c r="I145" s="2">
        <v>119.0</v>
      </c>
      <c r="J145" s="2">
        <v>2.0</v>
      </c>
      <c r="K145" s="2">
        <v>119.0</v>
      </c>
      <c r="L145" s="2">
        <v>0.0</v>
      </c>
      <c r="M145" s="2">
        <v>119.0</v>
      </c>
      <c r="Q145" s="2" t="s">
        <v>61</v>
      </c>
      <c r="R145" s="2" t="s">
        <v>159</v>
      </c>
      <c r="U145" s="2" t="s">
        <v>37</v>
      </c>
    </row>
    <row r="146" ht="15.75" customHeight="1">
      <c r="A146" s="2">
        <v>2013.0</v>
      </c>
      <c r="B146" s="2">
        <v>7.0</v>
      </c>
      <c r="C146" s="2" t="s">
        <v>42</v>
      </c>
      <c r="D146" s="2" t="s">
        <v>43</v>
      </c>
      <c r="E146" s="2" t="s">
        <v>23</v>
      </c>
      <c r="G146" s="2" t="s">
        <v>101</v>
      </c>
      <c r="H146" s="2" t="s">
        <v>78</v>
      </c>
      <c r="I146" s="2">
        <v>2.0</v>
      </c>
      <c r="J146" s="2">
        <v>0.0</v>
      </c>
      <c r="K146" s="2">
        <v>2.0</v>
      </c>
      <c r="L146" s="2">
        <v>0.0</v>
      </c>
      <c r="M146" s="2">
        <v>2.0</v>
      </c>
    </row>
    <row r="147" ht="15.75" customHeight="1">
      <c r="A147" s="2">
        <v>2013.0</v>
      </c>
      <c r="B147" s="2">
        <v>6.0</v>
      </c>
      <c r="C147" s="2" t="s">
        <v>42</v>
      </c>
      <c r="D147" s="2" t="s">
        <v>43</v>
      </c>
      <c r="E147" s="2" t="s">
        <v>41</v>
      </c>
      <c r="F147" s="2" t="s">
        <v>83</v>
      </c>
      <c r="G147" s="2" t="s">
        <v>24</v>
      </c>
      <c r="H147" s="2" t="s">
        <v>160</v>
      </c>
      <c r="I147" s="2">
        <v>19.0</v>
      </c>
      <c r="J147" s="2">
        <v>0.0</v>
      </c>
      <c r="K147" s="2">
        <v>19.0</v>
      </c>
      <c r="L147" s="2">
        <v>0.0</v>
      </c>
      <c r="M147" s="2">
        <v>19.0</v>
      </c>
    </row>
    <row r="148" ht="15.75" customHeight="1">
      <c r="A148" s="2">
        <v>2012.0</v>
      </c>
      <c r="B148" s="2">
        <v>8.0</v>
      </c>
      <c r="C148" s="2" t="s">
        <v>148</v>
      </c>
      <c r="D148" s="2" t="s">
        <v>31</v>
      </c>
      <c r="E148" s="2" t="s">
        <v>23</v>
      </c>
      <c r="G148" s="2" t="s">
        <v>24</v>
      </c>
      <c r="H148" s="2" t="s">
        <v>108</v>
      </c>
      <c r="I148" s="2">
        <v>2.0</v>
      </c>
      <c r="J148" s="2">
        <v>0.0</v>
      </c>
      <c r="K148" s="2">
        <v>2.0</v>
      </c>
      <c r="L148" s="2">
        <v>0.0</v>
      </c>
      <c r="M148" s="2">
        <v>2.0</v>
      </c>
      <c r="Q148" s="2" t="s">
        <v>46</v>
      </c>
      <c r="R148" s="2" t="s">
        <v>47</v>
      </c>
      <c r="U148" s="2" t="s">
        <v>37</v>
      </c>
    </row>
    <row r="149" ht="15.75" customHeight="1">
      <c r="A149" s="2">
        <v>2013.0</v>
      </c>
      <c r="B149" s="2">
        <v>8.0</v>
      </c>
      <c r="C149" s="2" t="s">
        <v>42</v>
      </c>
      <c r="D149" s="2" t="s">
        <v>43</v>
      </c>
      <c r="E149" s="2" t="s">
        <v>23</v>
      </c>
      <c r="G149" s="2" t="s">
        <v>101</v>
      </c>
      <c r="H149" s="2" t="s">
        <v>78</v>
      </c>
      <c r="I149" s="2">
        <v>2.0</v>
      </c>
      <c r="J149" s="2">
        <v>0.0</v>
      </c>
      <c r="K149" s="2">
        <v>2.0</v>
      </c>
      <c r="L149" s="2">
        <v>0.0</v>
      </c>
      <c r="M149" s="2">
        <v>2.0</v>
      </c>
    </row>
    <row r="150" ht="15.75" customHeight="1">
      <c r="A150" s="2">
        <v>2013.0</v>
      </c>
      <c r="B150" s="2">
        <v>8.0</v>
      </c>
      <c r="C150" s="2" t="s">
        <v>42</v>
      </c>
      <c r="D150" s="2" t="s">
        <v>31</v>
      </c>
      <c r="E150" s="2" t="s">
        <v>41</v>
      </c>
      <c r="F150" s="2" t="s">
        <v>83</v>
      </c>
      <c r="G150" s="2" t="s">
        <v>24</v>
      </c>
      <c r="H150" s="2" t="s">
        <v>65</v>
      </c>
      <c r="I150" s="2">
        <v>2.0</v>
      </c>
      <c r="J150" s="2">
        <v>0.0</v>
      </c>
      <c r="K150" s="2">
        <v>2.0</v>
      </c>
      <c r="L150" s="2">
        <v>0.0</v>
      </c>
      <c r="M150" s="2">
        <v>2.0</v>
      </c>
      <c r="Q150" s="2" t="s">
        <v>46</v>
      </c>
      <c r="R150" s="2" t="s">
        <v>110</v>
      </c>
      <c r="U150" s="2" t="s">
        <v>37</v>
      </c>
    </row>
    <row r="151" ht="15.75" customHeight="1">
      <c r="A151" s="2">
        <v>2013.0</v>
      </c>
      <c r="B151" s="2">
        <v>8.0</v>
      </c>
      <c r="C151" s="2" t="s">
        <v>40</v>
      </c>
      <c r="D151" s="2" t="s">
        <v>22</v>
      </c>
      <c r="E151" s="2" t="s">
        <v>41</v>
      </c>
      <c r="G151" s="2" t="s">
        <v>24</v>
      </c>
      <c r="I151" s="2">
        <v>4.0</v>
      </c>
      <c r="J151" s="2">
        <v>1.0</v>
      </c>
      <c r="K151" s="2">
        <v>4.0</v>
      </c>
      <c r="L151" s="2">
        <v>0.0</v>
      </c>
      <c r="M151" s="2">
        <v>4.0</v>
      </c>
      <c r="S151" s="2" t="s">
        <v>25</v>
      </c>
      <c r="T151" s="2" t="s">
        <v>161</v>
      </c>
    </row>
    <row r="152" ht="15.75" customHeight="1">
      <c r="A152" s="2">
        <v>2013.0</v>
      </c>
      <c r="B152" s="2">
        <v>7.0</v>
      </c>
      <c r="C152" s="2" t="s">
        <v>30</v>
      </c>
      <c r="D152" s="2" t="s">
        <v>31</v>
      </c>
      <c r="E152" s="2" t="s">
        <v>162</v>
      </c>
      <c r="F152" s="2" t="s">
        <v>163</v>
      </c>
      <c r="G152" s="2" t="s">
        <v>33</v>
      </c>
      <c r="H152" s="2" t="s">
        <v>141</v>
      </c>
      <c r="I152" s="2">
        <v>34.0</v>
      </c>
      <c r="J152" s="2">
        <v>0.0</v>
      </c>
      <c r="K152" s="2">
        <v>34.0</v>
      </c>
      <c r="L152" s="2">
        <v>0.0</v>
      </c>
      <c r="M152" s="2">
        <v>34.0</v>
      </c>
      <c r="Q152" s="2" t="s">
        <v>61</v>
      </c>
      <c r="R152" s="2" t="s">
        <v>164</v>
      </c>
      <c r="U152" s="2" t="s">
        <v>37</v>
      </c>
    </row>
    <row r="153" ht="15.75" customHeight="1">
      <c r="A153" s="2">
        <v>2013.0</v>
      </c>
      <c r="B153" s="2">
        <v>7.0</v>
      </c>
      <c r="C153" s="2" t="s">
        <v>165</v>
      </c>
      <c r="D153" s="2" t="s">
        <v>31</v>
      </c>
      <c r="E153" s="2" t="s">
        <v>166</v>
      </c>
      <c r="G153" s="2" t="s">
        <v>33</v>
      </c>
      <c r="H153" s="2" t="s">
        <v>69</v>
      </c>
      <c r="I153" s="2">
        <v>3.0</v>
      </c>
      <c r="J153" s="2">
        <v>0.0</v>
      </c>
      <c r="K153" s="2">
        <v>3.0</v>
      </c>
      <c r="L153" s="2">
        <v>0.0</v>
      </c>
      <c r="M153" s="2">
        <v>3.0</v>
      </c>
      <c r="Q153" s="2" t="s">
        <v>46</v>
      </c>
      <c r="R153" s="2" t="s">
        <v>77</v>
      </c>
      <c r="U153" s="2" t="s">
        <v>37</v>
      </c>
    </row>
    <row r="154" ht="15.75" customHeight="1">
      <c r="A154" s="2">
        <v>2013.0</v>
      </c>
      <c r="B154" s="2">
        <v>8.0</v>
      </c>
      <c r="C154" s="2" t="s">
        <v>40</v>
      </c>
      <c r="D154" s="2" t="s">
        <v>49</v>
      </c>
      <c r="E154" s="2" t="s">
        <v>41</v>
      </c>
      <c r="F154" s="2" t="s">
        <v>133</v>
      </c>
      <c r="G154" s="2" t="s">
        <v>24</v>
      </c>
      <c r="H154" s="2" t="s">
        <v>52</v>
      </c>
      <c r="I154" s="2">
        <v>9.0</v>
      </c>
      <c r="J154" s="2">
        <v>1.0</v>
      </c>
      <c r="K154" s="2">
        <v>9.0</v>
      </c>
      <c r="L154" s="2">
        <v>0.0</v>
      </c>
      <c r="M154" s="2">
        <v>9.0</v>
      </c>
    </row>
    <row r="155" ht="15.75" customHeight="1">
      <c r="A155" s="2">
        <v>2013.0</v>
      </c>
      <c r="B155" s="2">
        <v>8.0</v>
      </c>
      <c r="C155" s="2" t="s">
        <v>42</v>
      </c>
      <c r="D155" s="2" t="s">
        <v>49</v>
      </c>
      <c r="E155" s="2" t="s">
        <v>23</v>
      </c>
      <c r="G155" s="2" t="s">
        <v>24</v>
      </c>
      <c r="H155" s="2" t="s">
        <v>78</v>
      </c>
      <c r="I155" s="2">
        <v>2.0</v>
      </c>
      <c r="J155" s="2">
        <v>1.0</v>
      </c>
      <c r="K155" s="2">
        <v>2.0</v>
      </c>
      <c r="L155" s="2">
        <v>0.0</v>
      </c>
      <c r="M155" s="2">
        <v>2.0</v>
      </c>
    </row>
    <row r="156" ht="15.75" customHeight="1">
      <c r="A156" s="2">
        <v>2012.0</v>
      </c>
      <c r="B156" s="2">
        <v>7.0</v>
      </c>
      <c r="C156" s="2" t="s">
        <v>107</v>
      </c>
      <c r="D156" s="2" t="s">
        <v>31</v>
      </c>
      <c r="E156" s="2" t="s">
        <v>167</v>
      </c>
      <c r="F156" s="2" t="s">
        <v>168</v>
      </c>
      <c r="G156" s="2" t="s">
        <v>118</v>
      </c>
      <c r="H156" s="2" t="s">
        <v>84</v>
      </c>
      <c r="I156" s="2">
        <v>125.0</v>
      </c>
      <c r="J156" s="2">
        <v>1.0</v>
      </c>
      <c r="K156" s="2">
        <v>125.0</v>
      </c>
      <c r="L156" s="2">
        <v>0.0</v>
      </c>
      <c r="M156" s="2">
        <v>125.0</v>
      </c>
      <c r="Q156" s="2" t="s">
        <v>35</v>
      </c>
      <c r="R156" s="2" t="s">
        <v>85</v>
      </c>
      <c r="U156" s="2" t="s">
        <v>37</v>
      </c>
    </row>
    <row r="157" ht="15.75" customHeight="1">
      <c r="A157" s="2">
        <v>2013.0</v>
      </c>
      <c r="B157" s="2">
        <v>8.0</v>
      </c>
      <c r="C157" s="2" t="s">
        <v>27</v>
      </c>
      <c r="D157" s="2" t="s">
        <v>31</v>
      </c>
      <c r="E157" s="2" t="s">
        <v>23</v>
      </c>
      <c r="G157" s="2" t="s">
        <v>24</v>
      </c>
      <c r="H157" s="2" t="s">
        <v>65</v>
      </c>
      <c r="I157" s="2">
        <v>18.0</v>
      </c>
      <c r="J157" s="2">
        <v>0.0</v>
      </c>
      <c r="K157" s="2">
        <v>0.0</v>
      </c>
      <c r="L157" s="2">
        <v>0.0</v>
      </c>
      <c r="M157" s="2">
        <v>18.0</v>
      </c>
      <c r="Q157" s="2" t="s">
        <v>46</v>
      </c>
      <c r="R157" s="2" t="s">
        <v>169</v>
      </c>
      <c r="U157" s="2" t="s">
        <v>37</v>
      </c>
    </row>
    <row r="158" ht="15.75" customHeight="1">
      <c r="A158" s="2">
        <v>2013.0</v>
      </c>
      <c r="B158" s="2">
        <v>8.0</v>
      </c>
      <c r="C158" s="2" t="s">
        <v>42</v>
      </c>
      <c r="D158" s="2" t="s">
        <v>43</v>
      </c>
      <c r="E158" s="2" t="s">
        <v>41</v>
      </c>
      <c r="F158" s="2" t="s">
        <v>83</v>
      </c>
      <c r="G158" s="2" t="s">
        <v>24</v>
      </c>
      <c r="H158" s="2" t="s">
        <v>78</v>
      </c>
      <c r="I158" s="2">
        <v>2.0</v>
      </c>
      <c r="J158" s="2">
        <v>1.0</v>
      </c>
      <c r="K158" s="2">
        <v>2.0</v>
      </c>
      <c r="L158" s="2">
        <v>0.0</v>
      </c>
      <c r="M158" s="2">
        <v>2.0</v>
      </c>
    </row>
    <row r="159" ht="15.75" customHeight="1">
      <c r="A159" s="2">
        <v>2013.0</v>
      </c>
      <c r="B159" s="2">
        <v>8.0</v>
      </c>
      <c r="C159" s="2" t="s">
        <v>42</v>
      </c>
      <c r="D159" s="2" t="s">
        <v>49</v>
      </c>
      <c r="E159" s="2" t="s">
        <v>50</v>
      </c>
      <c r="G159" s="2" t="s">
        <v>24</v>
      </c>
      <c r="H159" s="2" t="s">
        <v>78</v>
      </c>
      <c r="I159" s="2">
        <v>2.0</v>
      </c>
      <c r="J159" s="2">
        <v>0.0</v>
      </c>
      <c r="K159" s="2">
        <v>2.0</v>
      </c>
      <c r="L159" s="2">
        <v>0.0</v>
      </c>
      <c r="M159" s="2">
        <v>2.0</v>
      </c>
    </row>
    <row r="160" ht="15.75" customHeight="1">
      <c r="A160" s="2">
        <v>2013.0</v>
      </c>
      <c r="B160" s="2">
        <v>7.0</v>
      </c>
      <c r="C160" s="2" t="s">
        <v>170</v>
      </c>
      <c r="D160" s="2" t="s">
        <v>31</v>
      </c>
      <c r="E160" s="2" t="s">
        <v>23</v>
      </c>
      <c r="G160" s="2" t="s">
        <v>24</v>
      </c>
      <c r="H160" s="2" t="s">
        <v>57</v>
      </c>
      <c r="I160" s="2">
        <v>5.0</v>
      </c>
      <c r="J160" s="2">
        <v>0.0</v>
      </c>
      <c r="K160" s="2">
        <v>5.0</v>
      </c>
      <c r="L160" s="2">
        <v>0.0</v>
      </c>
      <c r="M160" s="2">
        <v>5.0</v>
      </c>
      <c r="Q160" s="2" t="s">
        <v>46</v>
      </c>
      <c r="R160" s="2" t="s">
        <v>58</v>
      </c>
      <c r="U160" s="2" t="s">
        <v>37</v>
      </c>
    </row>
    <row r="161" ht="15.75" customHeight="1">
      <c r="A161" s="2">
        <v>2013.0</v>
      </c>
      <c r="B161" s="2">
        <v>6.0</v>
      </c>
      <c r="C161" s="2" t="s">
        <v>42</v>
      </c>
      <c r="D161" s="2" t="s">
        <v>49</v>
      </c>
      <c r="E161" s="2" t="s">
        <v>23</v>
      </c>
      <c r="G161" s="2" t="s">
        <v>101</v>
      </c>
      <c r="H161" s="2" t="s">
        <v>78</v>
      </c>
      <c r="I161" s="2">
        <v>4.0</v>
      </c>
      <c r="J161" s="2">
        <v>1.0</v>
      </c>
      <c r="K161" s="2">
        <v>4.0</v>
      </c>
      <c r="L161" s="2">
        <v>0.0</v>
      </c>
      <c r="M161" s="2">
        <v>4.0</v>
      </c>
    </row>
    <row r="162" ht="15.75" customHeight="1">
      <c r="A162" s="2">
        <v>2013.0</v>
      </c>
      <c r="B162" s="2">
        <v>9.0</v>
      </c>
      <c r="C162" s="2" t="s">
        <v>42</v>
      </c>
      <c r="D162" s="2" t="s">
        <v>43</v>
      </c>
      <c r="E162" s="2" t="s">
        <v>41</v>
      </c>
      <c r="F162" s="2" t="s">
        <v>83</v>
      </c>
      <c r="G162" s="2" t="s">
        <v>101</v>
      </c>
      <c r="H162" s="2" t="s">
        <v>78</v>
      </c>
      <c r="I162" s="2">
        <v>2.0</v>
      </c>
      <c r="J162" s="2">
        <v>0.0</v>
      </c>
      <c r="K162" s="2">
        <v>2.0</v>
      </c>
      <c r="L162" s="2">
        <v>0.0</v>
      </c>
      <c r="M162" s="2">
        <v>2.0</v>
      </c>
    </row>
    <row r="163" ht="15.75" customHeight="1">
      <c r="A163" s="2">
        <v>2013.0</v>
      </c>
      <c r="B163" s="2">
        <v>9.0</v>
      </c>
      <c r="C163" s="2" t="s">
        <v>42</v>
      </c>
      <c r="D163" s="2" t="s">
        <v>43</v>
      </c>
      <c r="E163" s="2" t="s">
        <v>41</v>
      </c>
      <c r="F163" s="2" t="s">
        <v>83</v>
      </c>
      <c r="G163" s="2" t="s">
        <v>24</v>
      </c>
      <c r="H163" s="2" t="s">
        <v>78</v>
      </c>
      <c r="I163" s="2">
        <v>6.0</v>
      </c>
      <c r="J163" s="2">
        <v>0.0</v>
      </c>
      <c r="K163" s="2">
        <v>6.0</v>
      </c>
      <c r="L163" s="2">
        <v>0.0</v>
      </c>
      <c r="M163" s="2">
        <v>6.0</v>
      </c>
    </row>
    <row r="164" ht="15.75" customHeight="1">
      <c r="A164" s="2">
        <v>2013.0</v>
      </c>
      <c r="B164" s="2">
        <v>9.0</v>
      </c>
      <c r="C164" s="2" t="s">
        <v>38</v>
      </c>
      <c r="D164" s="2" t="s">
        <v>22</v>
      </c>
      <c r="E164" s="2" t="s">
        <v>50</v>
      </c>
      <c r="G164" s="2" t="s">
        <v>24</v>
      </c>
      <c r="H164" s="2" t="s">
        <v>52</v>
      </c>
      <c r="I164" s="2">
        <v>4.0</v>
      </c>
      <c r="J164" s="2">
        <v>0.0</v>
      </c>
      <c r="K164" s="2">
        <v>4.0</v>
      </c>
      <c r="L164" s="2">
        <v>0.0</v>
      </c>
      <c r="M164" s="2">
        <v>4.0</v>
      </c>
      <c r="S164" s="2" t="s">
        <v>25</v>
      </c>
      <c r="T164" s="2" t="s">
        <v>26</v>
      </c>
    </row>
    <row r="165" ht="15.75" customHeight="1">
      <c r="A165" s="2">
        <v>2013.0</v>
      </c>
      <c r="B165" s="2">
        <v>9.0</v>
      </c>
      <c r="C165" s="2" t="s">
        <v>21</v>
      </c>
      <c r="D165" s="2" t="s">
        <v>86</v>
      </c>
      <c r="E165" s="2" t="s">
        <v>23</v>
      </c>
      <c r="G165" s="2" t="s">
        <v>24</v>
      </c>
      <c r="H165" s="2" t="s">
        <v>88</v>
      </c>
      <c r="I165" s="2">
        <v>8.0</v>
      </c>
      <c r="J165" s="2">
        <v>0.0</v>
      </c>
      <c r="K165" s="2">
        <v>0.0</v>
      </c>
      <c r="L165" s="2">
        <v>0.0</v>
      </c>
      <c r="M165" s="2">
        <v>8.0</v>
      </c>
      <c r="N165" s="2" t="s">
        <v>119</v>
      </c>
      <c r="P165" s="2" t="s">
        <v>120</v>
      </c>
    </row>
    <row r="166" ht="15.75" customHeight="1">
      <c r="A166" s="2">
        <v>2013.0</v>
      </c>
      <c r="B166" s="2">
        <v>9.0</v>
      </c>
      <c r="C166" s="2" t="s">
        <v>42</v>
      </c>
      <c r="D166" s="2" t="s">
        <v>49</v>
      </c>
      <c r="E166" s="2" t="s">
        <v>23</v>
      </c>
      <c r="G166" s="2" t="s">
        <v>101</v>
      </c>
      <c r="H166" s="2" t="s">
        <v>78</v>
      </c>
      <c r="I166" s="2">
        <v>4.0</v>
      </c>
      <c r="J166" s="2">
        <v>0.0</v>
      </c>
      <c r="K166" s="2">
        <v>4.0</v>
      </c>
      <c r="L166" s="2">
        <v>0.0</v>
      </c>
      <c r="M166" s="2">
        <v>4.0</v>
      </c>
    </row>
    <row r="167" ht="15.75" customHeight="1">
      <c r="A167" s="2">
        <v>2013.0</v>
      </c>
      <c r="B167" s="2">
        <v>8.0</v>
      </c>
      <c r="C167" s="2" t="s">
        <v>93</v>
      </c>
      <c r="D167" s="2" t="s">
        <v>49</v>
      </c>
      <c r="E167" s="2" t="s">
        <v>50</v>
      </c>
      <c r="G167" s="2" t="s">
        <v>24</v>
      </c>
      <c r="H167" s="2" t="s">
        <v>52</v>
      </c>
      <c r="I167" s="2">
        <v>6.0</v>
      </c>
      <c r="J167" s="2">
        <v>0.0</v>
      </c>
      <c r="K167" s="2">
        <v>6.0</v>
      </c>
      <c r="L167" s="2">
        <v>0.0</v>
      </c>
      <c r="M167" s="2">
        <v>6.0</v>
      </c>
    </row>
    <row r="168" ht="15.75" customHeight="1">
      <c r="A168" s="2">
        <v>2013.0</v>
      </c>
      <c r="B168" s="2">
        <v>10.0</v>
      </c>
      <c r="C168" s="2" t="s">
        <v>38</v>
      </c>
      <c r="D168" s="2" t="s">
        <v>86</v>
      </c>
      <c r="E168" s="2" t="s">
        <v>171</v>
      </c>
      <c r="G168" s="2" t="s">
        <v>172</v>
      </c>
      <c r="H168" s="2" t="s">
        <v>78</v>
      </c>
      <c r="I168" s="2">
        <v>10.0</v>
      </c>
      <c r="J168" s="2">
        <v>1.0</v>
      </c>
      <c r="K168" s="2">
        <v>10.0</v>
      </c>
      <c r="L168" s="2">
        <v>0.0</v>
      </c>
      <c r="M168" s="2">
        <v>10.0</v>
      </c>
      <c r="N168" s="2" t="s">
        <v>119</v>
      </c>
      <c r="O168" s="2" t="s">
        <v>119</v>
      </c>
      <c r="P168" s="2" t="s">
        <v>120</v>
      </c>
    </row>
    <row r="169" ht="15.75" customHeight="1">
      <c r="A169" s="2">
        <v>2013.0</v>
      </c>
      <c r="B169" s="2">
        <v>7.0</v>
      </c>
      <c r="C169" s="2" t="s">
        <v>127</v>
      </c>
      <c r="D169" s="2" t="s">
        <v>31</v>
      </c>
      <c r="E169" s="2" t="s">
        <v>23</v>
      </c>
      <c r="G169" s="2" t="s">
        <v>24</v>
      </c>
      <c r="H169" s="2" t="s">
        <v>173</v>
      </c>
      <c r="I169" s="2">
        <v>7.0</v>
      </c>
      <c r="J169" s="2">
        <v>0.0</v>
      </c>
      <c r="K169" s="2">
        <v>2.0</v>
      </c>
      <c r="L169" s="2">
        <v>0.0</v>
      </c>
      <c r="M169" s="2">
        <v>2.0</v>
      </c>
      <c r="Q169" s="2" t="s">
        <v>61</v>
      </c>
      <c r="R169" s="2" t="s">
        <v>159</v>
      </c>
      <c r="U169" s="2" t="s">
        <v>37</v>
      </c>
    </row>
    <row r="170" ht="15.75" customHeight="1">
      <c r="A170" s="2">
        <v>2013.0</v>
      </c>
      <c r="B170" s="2">
        <v>10.0</v>
      </c>
      <c r="C170" s="2" t="s">
        <v>21</v>
      </c>
      <c r="D170" s="2" t="s">
        <v>86</v>
      </c>
      <c r="E170" s="2" t="s">
        <v>174</v>
      </c>
      <c r="G170" s="2" t="s">
        <v>175</v>
      </c>
      <c r="H170" s="2" t="s">
        <v>88</v>
      </c>
      <c r="I170" s="2">
        <v>9.0</v>
      </c>
      <c r="J170" s="2">
        <v>1.0</v>
      </c>
      <c r="K170" s="2">
        <v>5.0</v>
      </c>
      <c r="L170" s="2">
        <v>0.0</v>
      </c>
      <c r="M170" s="2">
        <v>9.0</v>
      </c>
      <c r="N170" s="2" t="s">
        <v>89</v>
      </c>
      <c r="O170" s="2" t="s">
        <v>89</v>
      </c>
      <c r="P170" s="2" t="s">
        <v>91</v>
      </c>
    </row>
    <row r="171" ht="15.75" customHeight="1">
      <c r="A171" s="2">
        <v>2013.0</v>
      </c>
      <c r="B171" s="2">
        <v>9.0</v>
      </c>
      <c r="C171" s="2" t="s">
        <v>44</v>
      </c>
      <c r="D171" s="2" t="s">
        <v>31</v>
      </c>
      <c r="E171" s="2" t="s">
        <v>23</v>
      </c>
      <c r="G171" s="2" t="s">
        <v>24</v>
      </c>
      <c r="H171" s="2" t="s">
        <v>53</v>
      </c>
      <c r="I171" s="2">
        <v>15.0</v>
      </c>
      <c r="J171" s="2">
        <v>2.0</v>
      </c>
      <c r="K171" s="2">
        <v>15.0</v>
      </c>
      <c r="L171" s="2">
        <v>0.0</v>
      </c>
      <c r="M171" s="2">
        <v>15.0</v>
      </c>
      <c r="Q171" s="2" t="s">
        <v>46</v>
      </c>
      <c r="R171" s="2" t="s">
        <v>47</v>
      </c>
      <c r="U171" s="2" t="s">
        <v>37</v>
      </c>
    </row>
    <row r="172" ht="15.75" customHeight="1">
      <c r="A172" s="2">
        <v>2013.0</v>
      </c>
      <c r="B172" s="2">
        <v>10.0</v>
      </c>
      <c r="C172" s="2" t="s">
        <v>38</v>
      </c>
      <c r="D172" s="2" t="s">
        <v>43</v>
      </c>
      <c r="E172" s="2" t="s">
        <v>50</v>
      </c>
      <c r="G172" s="2" t="s">
        <v>24</v>
      </c>
      <c r="H172" s="2" t="s">
        <v>176</v>
      </c>
      <c r="I172" s="2">
        <v>3.0</v>
      </c>
      <c r="J172" s="2">
        <v>0.0</v>
      </c>
      <c r="K172" s="2">
        <v>3.0</v>
      </c>
      <c r="L172" s="2">
        <v>0.0</v>
      </c>
      <c r="M172" s="2">
        <v>3.0</v>
      </c>
    </row>
    <row r="173" ht="15.75" customHeight="1">
      <c r="A173" s="2">
        <v>2013.0</v>
      </c>
      <c r="B173" s="2">
        <v>6.0</v>
      </c>
      <c r="C173" s="2" t="s">
        <v>165</v>
      </c>
      <c r="D173" s="2" t="s">
        <v>31</v>
      </c>
      <c r="E173" s="2" t="s">
        <v>23</v>
      </c>
      <c r="G173" s="2" t="s">
        <v>24</v>
      </c>
      <c r="I173" s="2">
        <v>141.0</v>
      </c>
      <c r="J173" s="2">
        <v>39.0</v>
      </c>
      <c r="K173" s="2">
        <v>141.0</v>
      </c>
      <c r="L173" s="2">
        <v>0.0</v>
      </c>
      <c r="M173" s="2">
        <v>141.0</v>
      </c>
      <c r="Q173" s="2" t="s">
        <v>46</v>
      </c>
      <c r="U173" s="2" t="s">
        <v>37</v>
      </c>
    </row>
    <row r="174" ht="15.75" customHeight="1">
      <c r="A174" s="2">
        <v>2013.0</v>
      </c>
      <c r="B174" s="2">
        <v>7.0</v>
      </c>
      <c r="C174" s="2" t="s">
        <v>124</v>
      </c>
      <c r="D174" s="2" t="s">
        <v>22</v>
      </c>
      <c r="E174" s="2" t="s">
        <v>50</v>
      </c>
      <c r="G174" s="2" t="s">
        <v>24</v>
      </c>
      <c r="I174" s="2">
        <v>5.0</v>
      </c>
      <c r="J174" s="2">
        <v>0.0</v>
      </c>
      <c r="K174" s="2">
        <v>5.0</v>
      </c>
      <c r="L174" s="2">
        <v>0.0</v>
      </c>
      <c r="M174" s="2">
        <v>5.0</v>
      </c>
      <c r="S174" s="2" t="s">
        <v>25</v>
      </c>
      <c r="T174" s="2" t="s">
        <v>26</v>
      </c>
    </row>
    <row r="175" ht="15.75" customHeight="1">
      <c r="A175" s="2">
        <v>2013.0</v>
      </c>
      <c r="B175" s="2">
        <v>2.0</v>
      </c>
      <c r="C175" s="2" t="s">
        <v>100</v>
      </c>
      <c r="D175" s="2" t="s">
        <v>43</v>
      </c>
      <c r="E175" s="2" t="s">
        <v>50</v>
      </c>
      <c r="G175" s="2" t="s">
        <v>24</v>
      </c>
      <c r="H175" s="2" t="s">
        <v>177</v>
      </c>
      <c r="I175" s="2">
        <v>8.0</v>
      </c>
      <c r="J175" s="2">
        <v>2.0</v>
      </c>
      <c r="K175" s="2">
        <v>8.0</v>
      </c>
      <c r="L175" s="2">
        <v>0.0</v>
      </c>
      <c r="M175" s="2">
        <v>8.0</v>
      </c>
    </row>
    <row r="176" ht="15.75" customHeight="1">
      <c r="A176" s="2">
        <v>2013.0</v>
      </c>
      <c r="B176" s="2">
        <v>11.0</v>
      </c>
      <c r="C176" s="2" t="s">
        <v>112</v>
      </c>
      <c r="D176" s="2" t="s">
        <v>49</v>
      </c>
      <c r="E176" s="2" t="s">
        <v>23</v>
      </c>
      <c r="G176" s="2" t="s">
        <v>24</v>
      </c>
      <c r="H176" s="2" t="s">
        <v>177</v>
      </c>
      <c r="I176" s="2">
        <v>13.0</v>
      </c>
      <c r="J176" s="2">
        <v>0.0</v>
      </c>
      <c r="K176" s="2">
        <v>13.0</v>
      </c>
      <c r="L176" s="2">
        <v>0.0</v>
      </c>
      <c r="M176" s="2">
        <v>13.0</v>
      </c>
    </row>
    <row r="177" ht="15.75" customHeight="1">
      <c r="A177" s="2">
        <v>2013.0</v>
      </c>
      <c r="B177" s="2">
        <v>8.0</v>
      </c>
      <c r="C177" s="2" t="s">
        <v>40</v>
      </c>
      <c r="D177" s="2" t="s">
        <v>31</v>
      </c>
      <c r="E177" s="2" t="s">
        <v>63</v>
      </c>
      <c r="F177" s="2" t="s">
        <v>126</v>
      </c>
      <c r="G177" s="2" t="s">
        <v>24</v>
      </c>
      <c r="H177" s="2" t="s">
        <v>65</v>
      </c>
      <c r="I177" s="2">
        <v>10.0</v>
      </c>
      <c r="J177" s="2">
        <v>0.0</v>
      </c>
      <c r="K177" s="2">
        <v>10.0</v>
      </c>
      <c r="L177" s="2">
        <v>0.0</v>
      </c>
      <c r="M177" s="2">
        <v>10.0</v>
      </c>
      <c r="Q177" s="2" t="s">
        <v>46</v>
      </c>
      <c r="R177" s="2" t="s">
        <v>47</v>
      </c>
      <c r="U177" s="2" t="s">
        <v>37</v>
      </c>
    </row>
    <row r="178" ht="15.75" customHeight="1">
      <c r="A178" s="2">
        <v>2014.0</v>
      </c>
      <c r="B178" s="2">
        <v>1.0</v>
      </c>
      <c r="C178" s="2" t="s">
        <v>21</v>
      </c>
      <c r="D178" s="2" t="s">
        <v>22</v>
      </c>
      <c r="E178" s="2" t="s">
        <v>23</v>
      </c>
      <c r="G178" s="2" t="s">
        <v>24</v>
      </c>
      <c r="I178" s="2">
        <v>4.0</v>
      </c>
      <c r="J178" s="2">
        <v>1.0</v>
      </c>
      <c r="K178" s="2">
        <v>4.0</v>
      </c>
      <c r="L178" s="2">
        <v>0.0</v>
      </c>
      <c r="M178" s="2">
        <v>4.0</v>
      </c>
      <c r="S178" s="2" t="s">
        <v>25</v>
      </c>
      <c r="T178" s="2" t="s">
        <v>26</v>
      </c>
    </row>
    <row r="179" ht="15.75" customHeight="1">
      <c r="A179" s="2">
        <v>2013.0</v>
      </c>
      <c r="B179" s="2">
        <v>11.0</v>
      </c>
      <c r="C179" s="2" t="s">
        <v>40</v>
      </c>
      <c r="D179" s="2" t="s">
        <v>49</v>
      </c>
      <c r="E179" s="2" t="s">
        <v>63</v>
      </c>
      <c r="F179" s="2" t="s">
        <v>178</v>
      </c>
      <c r="G179" s="2" t="s">
        <v>24</v>
      </c>
      <c r="H179" s="2" t="s">
        <v>177</v>
      </c>
      <c r="I179" s="2">
        <v>8.0</v>
      </c>
      <c r="J179" s="2">
        <v>2.0</v>
      </c>
      <c r="K179" s="2">
        <v>8.0</v>
      </c>
      <c r="L179" s="2">
        <v>0.0</v>
      </c>
      <c r="M179" s="2">
        <v>8.0</v>
      </c>
    </row>
    <row r="180" ht="15.75" customHeight="1">
      <c r="A180" s="2">
        <v>2013.0</v>
      </c>
      <c r="B180" s="2">
        <v>10.0</v>
      </c>
      <c r="C180" s="2" t="s">
        <v>107</v>
      </c>
      <c r="D180" s="2" t="s">
        <v>86</v>
      </c>
      <c r="E180" s="2" t="s">
        <v>179</v>
      </c>
      <c r="F180" s="2" t="s">
        <v>180</v>
      </c>
      <c r="G180" s="2" t="s">
        <v>33</v>
      </c>
      <c r="H180" s="2" t="s">
        <v>78</v>
      </c>
      <c r="I180" s="2">
        <v>11.0</v>
      </c>
      <c r="J180" s="2">
        <v>3.0</v>
      </c>
      <c r="K180" s="2">
        <v>11.0</v>
      </c>
      <c r="L180" s="2">
        <v>0.0</v>
      </c>
      <c r="M180" s="2">
        <v>11.0</v>
      </c>
    </row>
    <row r="181" ht="15.75" customHeight="1">
      <c r="A181" s="2">
        <v>2014.0</v>
      </c>
      <c r="B181" s="2">
        <v>5.0</v>
      </c>
      <c r="C181" s="2" t="s">
        <v>40</v>
      </c>
      <c r="D181" s="2" t="s">
        <v>49</v>
      </c>
      <c r="E181" s="2" t="s">
        <v>41</v>
      </c>
      <c r="F181" s="2" t="s">
        <v>145</v>
      </c>
      <c r="G181" s="2" t="s">
        <v>24</v>
      </c>
      <c r="H181" s="2" t="s">
        <v>52</v>
      </c>
      <c r="I181" s="2">
        <v>2.0</v>
      </c>
      <c r="J181" s="2">
        <v>0.0</v>
      </c>
      <c r="K181" s="2">
        <v>2.0</v>
      </c>
      <c r="L181" s="2">
        <v>0.0</v>
      </c>
      <c r="M181" s="2">
        <v>2.0</v>
      </c>
    </row>
    <row r="182" ht="15.75" customHeight="1">
      <c r="A182" s="2">
        <v>2014.0</v>
      </c>
      <c r="B182" s="2">
        <v>4.0</v>
      </c>
      <c r="C182" s="2" t="s">
        <v>70</v>
      </c>
      <c r="D182" s="2" t="s">
        <v>49</v>
      </c>
      <c r="E182" s="2" t="s">
        <v>50</v>
      </c>
      <c r="G182" s="2" t="s">
        <v>24</v>
      </c>
      <c r="I182" s="2">
        <v>3.0</v>
      </c>
      <c r="J182" s="2">
        <v>1.0</v>
      </c>
      <c r="K182" s="2">
        <v>3.0</v>
      </c>
      <c r="L182" s="2">
        <v>0.0</v>
      </c>
      <c r="M182" s="2">
        <v>3.0</v>
      </c>
    </row>
    <row r="183" ht="15.75" customHeight="1">
      <c r="A183" s="2">
        <v>2014.0</v>
      </c>
      <c r="B183" s="2">
        <v>6.0</v>
      </c>
      <c r="C183" s="2" t="s">
        <v>44</v>
      </c>
      <c r="D183" s="2" t="s">
        <v>31</v>
      </c>
      <c r="E183" s="2" t="s">
        <v>63</v>
      </c>
      <c r="G183" s="2" t="s">
        <v>24</v>
      </c>
      <c r="H183" s="2" t="s">
        <v>109</v>
      </c>
      <c r="I183" s="2">
        <v>26.0</v>
      </c>
      <c r="J183" s="2">
        <v>0.0</v>
      </c>
      <c r="K183" s="2">
        <v>26.0</v>
      </c>
      <c r="L183" s="2">
        <v>0.0</v>
      </c>
      <c r="M183" s="2">
        <v>26.0</v>
      </c>
      <c r="Q183" s="2" t="s">
        <v>46</v>
      </c>
      <c r="R183" s="2" t="s">
        <v>47</v>
      </c>
      <c r="U183" s="2" t="s">
        <v>37</v>
      </c>
    </row>
    <row r="184" ht="15.75" customHeight="1">
      <c r="A184" s="2">
        <v>2014.0</v>
      </c>
      <c r="B184" s="2">
        <v>6.0</v>
      </c>
      <c r="C184" s="2" t="s">
        <v>165</v>
      </c>
      <c r="D184" s="2" t="s">
        <v>31</v>
      </c>
      <c r="E184" s="2" t="s">
        <v>23</v>
      </c>
      <c r="G184" s="2" t="s">
        <v>24</v>
      </c>
      <c r="I184" s="2">
        <v>26.0</v>
      </c>
      <c r="J184" s="2">
        <v>1.0</v>
      </c>
      <c r="K184" s="2">
        <v>26.0</v>
      </c>
      <c r="L184" s="2">
        <v>0.0</v>
      </c>
      <c r="M184" s="2">
        <v>26.0</v>
      </c>
      <c r="Q184" s="2" t="s">
        <v>46</v>
      </c>
      <c r="R184" s="2" t="s">
        <v>181</v>
      </c>
      <c r="U184" s="2" t="s">
        <v>37</v>
      </c>
    </row>
    <row r="185" ht="15.75" customHeight="1">
      <c r="A185" s="2">
        <v>2014.0</v>
      </c>
      <c r="B185" s="2">
        <v>6.0</v>
      </c>
      <c r="C185" s="2" t="s">
        <v>40</v>
      </c>
      <c r="D185" s="2" t="s">
        <v>49</v>
      </c>
      <c r="E185" s="2" t="s">
        <v>41</v>
      </c>
      <c r="F185" s="2" t="s">
        <v>182</v>
      </c>
      <c r="G185" s="2" t="s">
        <v>24</v>
      </c>
      <c r="H185" s="2" t="s">
        <v>52</v>
      </c>
      <c r="I185" s="2">
        <v>5.0</v>
      </c>
      <c r="J185" s="2">
        <v>1.0</v>
      </c>
      <c r="K185" s="2">
        <v>5.0</v>
      </c>
      <c r="L185" s="2">
        <v>0.0</v>
      </c>
      <c r="M185" s="2">
        <v>5.0</v>
      </c>
    </row>
    <row r="186" ht="15.75" customHeight="1">
      <c r="A186" s="2">
        <v>2014.0</v>
      </c>
      <c r="B186" s="2">
        <v>6.0</v>
      </c>
      <c r="C186" s="2" t="s">
        <v>21</v>
      </c>
      <c r="D186" s="2" t="s">
        <v>86</v>
      </c>
      <c r="E186" s="2" t="s">
        <v>23</v>
      </c>
      <c r="G186" s="2" t="s">
        <v>101</v>
      </c>
      <c r="H186" s="2" t="s">
        <v>78</v>
      </c>
      <c r="I186" s="2">
        <v>6.0</v>
      </c>
      <c r="J186" s="2">
        <v>1.0</v>
      </c>
      <c r="K186" s="2">
        <v>6.0</v>
      </c>
      <c r="L186" s="2">
        <v>0.0</v>
      </c>
      <c r="M186" s="2">
        <v>6.0</v>
      </c>
      <c r="N186" s="2" t="s">
        <v>183</v>
      </c>
      <c r="P186" s="2" t="s">
        <v>120</v>
      </c>
    </row>
    <row r="187" ht="15.75" customHeight="1">
      <c r="A187" s="2">
        <v>2013.0</v>
      </c>
      <c r="B187" s="2">
        <v>8.0</v>
      </c>
      <c r="C187" s="2" t="s">
        <v>107</v>
      </c>
      <c r="D187" s="2" t="s">
        <v>31</v>
      </c>
      <c r="E187" s="2" t="s">
        <v>184</v>
      </c>
      <c r="F187" s="2" t="s">
        <v>185</v>
      </c>
      <c r="G187" s="2" t="s">
        <v>33</v>
      </c>
      <c r="H187" s="2" t="s">
        <v>186</v>
      </c>
      <c r="I187" s="2">
        <v>37.0</v>
      </c>
      <c r="J187" s="2">
        <v>0.0</v>
      </c>
      <c r="K187" s="2">
        <v>37.0</v>
      </c>
      <c r="L187" s="2">
        <v>0.0</v>
      </c>
      <c r="M187" s="2">
        <v>37.0</v>
      </c>
      <c r="Q187" s="2" t="s">
        <v>46</v>
      </c>
      <c r="R187" s="2" t="s">
        <v>187</v>
      </c>
      <c r="U187" s="2" t="s">
        <v>37</v>
      </c>
    </row>
    <row r="188" ht="15.75" customHeight="1">
      <c r="A188" s="2">
        <v>2013.0</v>
      </c>
      <c r="B188" s="2">
        <v>10.0</v>
      </c>
      <c r="C188" s="2" t="s">
        <v>107</v>
      </c>
      <c r="D188" s="2" t="s">
        <v>31</v>
      </c>
      <c r="E188" s="2" t="s">
        <v>184</v>
      </c>
      <c r="F188" s="2" t="s">
        <v>185</v>
      </c>
      <c r="G188" s="2" t="s">
        <v>33</v>
      </c>
      <c r="H188" s="2" t="s">
        <v>188</v>
      </c>
      <c r="I188" s="2">
        <v>2.0</v>
      </c>
      <c r="J188" s="2">
        <v>0.0</v>
      </c>
      <c r="K188" s="2">
        <v>1.0</v>
      </c>
      <c r="L188" s="2">
        <v>0.0</v>
      </c>
      <c r="M188" s="2">
        <v>2.0</v>
      </c>
      <c r="Q188" s="2" t="s">
        <v>46</v>
      </c>
      <c r="R188" s="2" t="s">
        <v>58</v>
      </c>
      <c r="U188" s="2" t="s">
        <v>37</v>
      </c>
    </row>
    <row r="189" ht="15.75" customHeight="1">
      <c r="A189" s="2">
        <v>2014.0</v>
      </c>
      <c r="B189" s="2">
        <v>6.0</v>
      </c>
      <c r="C189" s="2" t="s">
        <v>44</v>
      </c>
      <c r="D189" s="2" t="s">
        <v>31</v>
      </c>
      <c r="E189" s="2" t="s">
        <v>23</v>
      </c>
      <c r="G189" s="2" t="s">
        <v>24</v>
      </c>
      <c r="H189" s="2" t="s">
        <v>103</v>
      </c>
      <c r="I189" s="2">
        <v>19.0</v>
      </c>
      <c r="J189" s="2">
        <v>0.0</v>
      </c>
      <c r="K189" s="2">
        <v>19.0</v>
      </c>
      <c r="L189" s="2">
        <v>0.0</v>
      </c>
      <c r="M189" s="2">
        <v>19.0</v>
      </c>
      <c r="Q189" s="2" t="s">
        <v>46</v>
      </c>
      <c r="R189" s="2" t="s">
        <v>110</v>
      </c>
      <c r="U189" s="2" t="s">
        <v>37</v>
      </c>
    </row>
    <row r="190" ht="15.75" customHeight="1">
      <c r="A190" s="2">
        <v>2014.0</v>
      </c>
      <c r="B190" s="2">
        <v>6.0</v>
      </c>
      <c r="C190" s="2" t="s">
        <v>44</v>
      </c>
      <c r="D190" s="2" t="s">
        <v>31</v>
      </c>
      <c r="E190" s="2" t="s">
        <v>23</v>
      </c>
      <c r="G190" s="2" t="s">
        <v>24</v>
      </c>
      <c r="H190" s="2" t="s">
        <v>109</v>
      </c>
      <c r="I190" s="2">
        <v>4.0</v>
      </c>
      <c r="J190" s="2">
        <v>0.0</v>
      </c>
      <c r="K190" s="2">
        <v>4.0</v>
      </c>
      <c r="L190" s="2">
        <v>0.0</v>
      </c>
      <c r="M190" s="2">
        <v>4.0</v>
      </c>
      <c r="Q190" s="2" t="s">
        <v>46</v>
      </c>
      <c r="R190" s="2" t="s">
        <v>47</v>
      </c>
      <c r="U190" s="2" t="s">
        <v>37</v>
      </c>
    </row>
    <row r="191" ht="15.75" customHeight="1">
      <c r="A191" s="2">
        <v>2014.0</v>
      </c>
      <c r="B191" s="2">
        <v>7.0</v>
      </c>
      <c r="C191" s="2" t="s">
        <v>165</v>
      </c>
      <c r="D191" s="2" t="s">
        <v>49</v>
      </c>
      <c r="E191" s="2" t="s">
        <v>23</v>
      </c>
      <c r="G191" s="2" t="s">
        <v>24</v>
      </c>
      <c r="H191" s="2" t="s">
        <v>52</v>
      </c>
      <c r="I191" s="2">
        <v>3.0</v>
      </c>
      <c r="J191" s="2">
        <v>0.0</v>
      </c>
      <c r="K191" s="2">
        <v>3.0</v>
      </c>
      <c r="L191" s="2">
        <v>0.0</v>
      </c>
      <c r="M191" s="2">
        <v>3.0</v>
      </c>
    </row>
    <row r="192" ht="15.75" customHeight="1">
      <c r="A192" s="2">
        <v>2014.0</v>
      </c>
      <c r="B192" s="2">
        <v>7.0</v>
      </c>
      <c r="C192" s="2" t="s">
        <v>40</v>
      </c>
      <c r="D192" s="2" t="s">
        <v>22</v>
      </c>
      <c r="E192" s="2" t="s">
        <v>41</v>
      </c>
      <c r="G192" s="2" t="s">
        <v>24</v>
      </c>
      <c r="I192" s="2">
        <v>2.0</v>
      </c>
      <c r="J192" s="2">
        <v>0.0</v>
      </c>
      <c r="K192" s="2">
        <v>2.0</v>
      </c>
      <c r="L192" s="2">
        <v>0.0</v>
      </c>
      <c r="M192" s="2">
        <v>2.0</v>
      </c>
      <c r="S192" s="2" t="s">
        <v>25</v>
      </c>
      <c r="T192" s="2" t="s">
        <v>26</v>
      </c>
    </row>
    <row r="193" ht="15.75" customHeight="1">
      <c r="A193" s="2">
        <v>2014.0</v>
      </c>
      <c r="B193" s="2">
        <v>8.0</v>
      </c>
      <c r="C193" s="2" t="s">
        <v>40</v>
      </c>
      <c r="D193" s="2" t="s">
        <v>22</v>
      </c>
      <c r="E193" s="2" t="s">
        <v>41</v>
      </c>
      <c r="F193" s="2" t="s">
        <v>133</v>
      </c>
      <c r="G193" s="2" t="s">
        <v>24</v>
      </c>
      <c r="I193" s="2">
        <v>7.0</v>
      </c>
      <c r="J193" s="2">
        <v>1.0</v>
      </c>
      <c r="K193" s="2">
        <v>7.0</v>
      </c>
      <c r="L193" s="2">
        <v>0.0</v>
      </c>
      <c r="M193" s="2">
        <v>7.0</v>
      </c>
      <c r="S193" s="2" t="s">
        <v>25</v>
      </c>
      <c r="T193" s="2" t="s">
        <v>26</v>
      </c>
    </row>
    <row r="194" ht="15.75" customHeight="1">
      <c r="A194" s="2">
        <v>2014.0</v>
      </c>
      <c r="B194" s="2">
        <v>8.0</v>
      </c>
      <c r="C194" s="2" t="s">
        <v>165</v>
      </c>
      <c r="D194" s="2" t="s">
        <v>31</v>
      </c>
      <c r="E194" s="2" t="s">
        <v>23</v>
      </c>
      <c r="G194" s="2" t="s">
        <v>24</v>
      </c>
      <c r="I194" s="2">
        <v>22.0</v>
      </c>
      <c r="J194" s="2">
        <v>0.0</v>
      </c>
      <c r="K194" s="2">
        <v>22.0</v>
      </c>
      <c r="L194" s="2">
        <v>0.0</v>
      </c>
      <c r="M194" s="2">
        <v>22.0</v>
      </c>
      <c r="Q194" s="2" t="s">
        <v>46</v>
      </c>
      <c r="U194" s="2" t="s">
        <v>37</v>
      </c>
    </row>
    <row r="195" ht="15.75" customHeight="1">
      <c r="A195" s="2">
        <v>2014.0</v>
      </c>
      <c r="B195" s="2">
        <v>7.0</v>
      </c>
      <c r="C195" s="2" t="s">
        <v>165</v>
      </c>
      <c r="D195" s="2" t="s">
        <v>31</v>
      </c>
      <c r="E195" s="2" t="s">
        <v>166</v>
      </c>
      <c r="G195" s="2" t="s">
        <v>33</v>
      </c>
      <c r="I195" s="2">
        <v>6.0</v>
      </c>
      <c r="J195" s="2">
        <v>0.0</v>
      </c>
      <c r="K195" s="2">
        <v>6.0</v>
      </c>
      <c r="L195" s="2">
        <v>0.0</v>
      </c>
      <c r="M195" s="2">
        <v>6.0</v>
      </c>
      <c r="Q195" s="2" t="s">
        <v>46</v>
      </c>
      <c r="U195" s="2" t="s">
        <v>37</v>
      </c>
    </row>
    <row r="196" ht="15.75" customHeight="1">
      <c r="A196" s="2">
        <v>2014.0</v>
      </c>
      <c r="B196" s="2">
        <v>8.0</v>
      </c>
      <c r="C196" s="2" t="s">
        <v>44</v>
      </c>
      <c r="D196" s="2" t="s">
        <v>31</v>
      </c>
      <c r="E196" s="2" t="s">
        <v>23</v>
      </c>
      <c r="G196" s="2" t="s">
        <v>24</v>
      </c>
      <c r="H196" s="2" t="s">
        <v>189</v>
      </c>
      <c r="I196" s="2">
        <v>10.0</v>
      </c>
      <c r="J196" s="2">
        <v>0.0</v>
      </c>
      <c r="K196" s="2">
        <v>10.0</v>
      </c>
      <c r="L196" s="2">
        <v>0.0</v>
      </c>
      <c r="M196" s="2">
        <v>10.0</v>
      </c>
      <c r="Q196" s="2" t="s">
        <v>46</v>
      </c>
      <c r="R196" s="2" t="s">
        <v>104</v>
      </c>
      <c r="U196" s="2" t="s">
        <v>37</v>
      </c>
    </row>
    <row r="197" ht="15.75" customHeight="1">
      <c r="A197" s="2">
        <v>2014.0</v>
      </c>
      <c r="B197" s="2">
        <v>8.0</v>
      </c>
      <c r="C197" s="2" t="s">
        <v>124</v>
      </c>
      <c r="D197" s="2" t="s">
        <v>22</v>
      </c>
      <c r="E197" s="2" t="s">
        <v>23</v>
      </c>
      <c r="G197" s="2" t="s">
        <v>24</v>
      </c>
      <c r="I197" s="2">
        <v>3.0</v>
      </c>
      <c r="J197" s="2">
        <v>0.0</v>
      </c>
      <c r="K197" s="2">
        <v>3.0</v>
      </c>
      <c r="L197" s="2">
        <v>0.0</v>
      </c>
      <c r="M197" s="2">
        <v>3.0</v>
      </c>
      <c r="S197" s="2" t="s">
        <v>25</v>
      </c>
      <c r="T197" s="2" t="s">
        <v>26</v>
      </c>
    </row>
    <row r="198" ht="15.75" customHeight="1">
      <c r="A198" s="2">
        <v>2014.0</v>
      </c>
      <c r="B198" s="2">
        <v>7.0</v>
      </c>
      <c r="C198" s="2" t="s">
        <v>165</v>
      </c>
      <c r="D198" s="2" t="s">
        <v>190</v>
      </c>
      <c r="E198" s="2" t="s">
        <v>41</v>
      </c>
      <c r="F198" s="2" t="s">
        <v>83</v>
      </c>
      <c r="G198" s="2" t="s">
        <v>24</v>
      </c>
      <c r="I198" s="2">
        <v>3.0</v>
      </c>
      <c r="J198" s="2">
        <v>0.0</v>
      </c>
      <c r="K198" s="2">
        <v>3.0</v>
      </c>
      <c r="L198" s="2">
        <v>0.0</v>
      </c>
      <c r="M198" s="2">
        <v>3.0</v>
      </c>
    </row>
    <row r="199" ht="15.75" customHeight="1">
      <c r="A199" s="2">
        <v>2014.0</v>
      </c>
      <c r="B199" s="2">
        <v>7.0</v>
      </c>
      <c r="C199" s="2" t="s">
        <v>124</v>
      </c>
      <c r="D199" s="2" t="s">
        <v>22</v>
      </c>
      <c r="E199" s="2" t="s">
        <v>41</v>
      </c>
      <c r="F199" s="2" t="s">
        <v>178</v>
      </c>
      <c r="G199" s="2" t="s">
        <v>24</v>
      </c>
      <c r="I199" s="2">
        <v>19.0</v>
      </c>
      <c r="J199" s="2">
        <v>1.0</v>
      </c>
      <c r="K199" s="2">
        <v>19.0</v>
      </c>
      <c r="L199" s="2">
        <v>0.0</v>
      </c>
      <c r="M199" s="2">
        <v>19.0</v>
      </c>
      <c r="S199" s="2" t="s">
        <v>25</v>
      </c>
      <c r="T199" s="2" t="s">
        <v>26</v>
      </c>
    </row>
    <row r="200" ht="15.75" customHeight="1">
      <c r="A200" s="2">
        <v>2014.0</v>
      </c>
      <c r="B200" s="2">
        <v>7.0</v>
      </c>
      <c r="C200" s="2" t="s">
        <v>27</v>
      </c>
      <c r="D200" s="2" t="s">
        <v>31</v>
      </c>
      <c r="E200" s="2" t="s">
        <v>23</v>
      </c>
      <c r="G200" s="2" t="s">
        <v>101</v>
      </c>
      <c r="I200" s="2">
        <v>11.0</v>
      </c>
      <c r="J200" s="2">
        <v>0.0</v>
      </c>
      <c r="K200" s="2">
        <v>11.0</v>
      </c>
      <c r="L200" s="2">
        <v>0.0</v>
      </c>
      <c r="M200" s="2">
        <v>11.0</v>
      </c>
      <c r="Q200" s="2" t="s">
        <v>191</v>
      </c>
      <c r="U200" s="2" t="s">
        <v>37</v>
      </c>
    </row>
    <row r="201" ht="15.75" customHeight="1">
      <c r="A201" s="2">
        <v>2014.0</v>
      </c>
      <c r="B201" s="2">
        <v>9.0</v>
      </c>
      <c r="C201" s="2" t="s">
        <v>21</v>
      </c>
      <c r="D201" s="2" t="s">
        <v>43</v>
      </c>
      <c r="E201" s="2" t="s">
        <v>23</v>
      </c>
      <c r="G201" s="2" t="s">
        <v>101</v>
      </c>
      <c r="H201" s="2" t="s">
        <v>78</v>
      </c>
      <c r="I201" s="2">
        <v>3.0</v>
      </c>
      <c r="J201" s="2">
        <v>0.0</v>
      </c>
      <c r="K201" s="2">
        <v>0.0</v>
      </c>
      <c r="L201" s="2">
        <v>0.0</v>
      </c>
      <c r="M201" s="2">
        <v>3.0</v>
      </c>
    </row>
    <row r="202" ht="15.75" customHeight="1">
      <c r="A202" s="2">
        <v>2014.0</v>
      </c>
      <c r="B202" s="2">
        <v>8.0</v>
      </c>
      <c r="C202" s="2" t="s">
        <v>107</v>
      </c>
      <c r="D202" s="2" t="s">
        <v>31</v>
      </c>
      <c r="E202" s="2" t="s">
        <v>63</v>
      </c>
      <c r="F202" s="2" t="s">
        <v>192</v>
      </c>
      <c r="G202" s="2" t="s">
        <v>24</v>
      </c>
      <c r="H202" s="2" t="s">
        <v>53</v>
      </c>
      <c r="I202" s="2">
        <v>3.0</v>
      </c>
      <c r="J202" s="2">
        <v>0.0</v>
      </c>
      <c r="K202" s="2">
        <v>3.0</v>
      </c>
      <c r="L202" s="2">
        <v>0.0</v>
      </c>
      <c r="M202" s="2">
        <v>3.0</v>
      </c>
      <c r="Q202" s="2" t="s">
        <v>46</v>
      </c>
      <c r="R202" s="2" t="s">
        <v>47</v>
      </c>
      <c r="U202" s="2" t="s">
        <v>37</v>
      </c>
    </row>
    <row r="203" ht="15.75" customHeight="1">
      <c r="A203" s="2">
        <v>2014.0</v>
      </c>
      <c r="B203" s="2">
        <v>8.0</v>
      </c>
      <c r="C203" s="2" t="s">
        <v>170</v>
      </c>
      <c r="D203" s="2" t="s">
        <v>31</v>
      </c>
      <c r="E203" s="2" t="s">
        <v>63</v>
      </c>
      <c r="F203" s="2" t="s">
        <v>193</v>
      </c>
      <c r="G203" s="2" t="s">
        <v>24</v>
      </c>
      <c r="H203" s="2" t="s">
        <v>109</v>
      </c>
      <c r="I203" s="2">
        <v>63.0</v>
      </c>
      <c r="J203" s="2">
        <v>0.0</v>
      </c>
      <c r="K203" s="2">
        <v>63.0</v>
      </c>
      <c r="L203" s="2">
        <v>0.0</v>
      </c>
      <c r="M203" s="2">
        <v>63.0</v>
      </c>
      <c r="Q203" s="2" t="s">
        <v>46</v>
      </c>
      <c r="R203" s="2" t="s">
        <v>194</v>
      </c>
      <c r="U203" s="2" t="s">
        <v>37</v>
      </c>
    </row>
    <row r="204" ht="15.75" customHeight="1">
      <c r="A204" s="2">
        <v>2014.0</v>
      </c>
      <c r="B204" s="2">
        <v>8.0</v>
      </c>
      <c r="C204" s="2" t="s">
        <v>170</v>
      </c>
      <c r="D204" s="2" t="s">
        <v>31</v>
      </c>
      <c r="E204" s="2" t="s">
        <v>63</v>
      </c>
      <c r="F204" s="2" t="s">
        <v>83</v>
      </c>
      <c r="G204" s="2" t="s">
        <v>24</v>
      </c>
      <c r="H204" s="2" t="s">
        <v>103</v>
      </c>
      <c r="I204" s="2">
        <v>18.0</v>
      </c>
      <c r="J204" s="2">
        <v>1.0</v>
      </c>
      <c r="K204" s="2">
        <v>18.0</v>
      </c>
      <c r="L204" s="2">
        <v>0.0</v>
      </c>
      <c r="M204" s="2">
        <v>18.0</v>
      </c>
      <c r="Q204" s="2" t="s">
        <v>46</v>
      </c>
      <c r="R204" s="2" t="s">
        <v>110</v>
      </c>
      <c r="U204" s="2" t="s">
        <v>37</v>
      </c>
    </row>
    <row r="205" ht="15.75" customHeight="1">
      <c r="A205" s="2">
        <v>2014.0</v>
      </c>
      <c r="B205" s="2">
        <v>7.0</v>
      </c>
      <c r="C205" s="2" t="s">
        <v>30</v>
      </c>
      <c r="D205" s="2" t="s">
        <v>22</v>
      </c>
      <c r="E205" s="2" t="s">
        <v>50</v>
      </c>
      <c r="G205" s="2" t="s">
        <v>101</v>
      </c>
      <c r="I205" s="2">
        <v>4.0</v>
      </c>
      <c r="J205" s="2">
        <v>0.0</v>
      </c>
      <c r="K205" s="2">
        <v>4.0</v>
      </c>
      <c r="L205" s="2">
        <v>0.0</v>
      </c>
      <c r="M205" s="2">
        <v>4.0</v>
      </c>
      <c r="S205" s="2" t="s">
        <v>25</v>
      </c>
      <c r="T205" s="2" t="s">
        <v>26</v>
      </c>
    </row>
    <row r="206" ht="15.75" customHeight="1">
      <c r="A206" s="2">
        <v>2014.0</v>
      </c>
      <c r="B206" s="2">
        <v>9.0</v>
      </c>
      <c r="C206" s="2" t="s">
        <v>42</v>
      </c>
      <c r="D206" s="2" t="s">
        <v>49</v>
      </c>
      <c r="E206" s="2" t="s">
        <v>50</v>
      </c>
      <c r="G206" s="2" t="s">
        <v>24</v>
      </c>
      <c r="H206" s="2" t="s">
        <v>78</v>
      </c>
      <c r="I206" s="2">
        <v>4.0</v>
      </c>
      <c r="J206" s="2">
        <v>0.0</v>
      </c>
      <c r="K206" s="2">
        <v>4.0</v>
      </c>
      <c r="L206" s="2">
        <v>0.0</v>
      </c>
      <c r="M206" s="2">
        <v>4.0</v>
      </c>
    </row>
    <row r="207" ht="15.75" customHeight="1">
      <c r="A207" s="2">
        <v>2014.0</v>
      </c>
      <c r="B207" s="2">
        <v>8.0</v>
      </c>
      <c r="C207" s="2" t="s">
        <v>40</v>
      </c>
      <c r="D207" s="2" t="s">
        <v>49</v>
      </c>
      <c r="E207" s="2" t="s">
        <v>63</v>
      </c>
      <c r="F207" s="2" t="s">
        <v>178</v>
      </c>
      <c r="G207" s="2" t="s">
        <v>24</v>
      </c>
      <c r="H207" s="2" t="s">
        <v>52</v>
      </c>
      <c r="I207" s="2">
        <v>13.0</v>
      </c>
      <c r="J207" s="2">
        <v>0.0</v>
      </c>
      <c r="K207" s="2">
        <v>13.0</v>
      </c>
      <c r="L207" s="2">
        <v>0.0</v>
      </c>
      <c r="M207" s="2">
        <v>13.0</v>
      </c>
    </row>
    <row r="208" ht="15.75" customHeight="1">
      <c r="A208" s="2">
        <v>2014.0</v>
      </c>
      <c r="B208" s="2">
        <v>8.0</v>
      </c>
      <c r="C208" s="2" t="s">
        <v>107</v>
      </c>
      <c r="D208" s="2" t="s">
        <v>49</v>
      </c>
      <c r="E208" s="2" t="s">
        <v>23</v>
      </c>
      <c r="G208" s="2" t="s">
        <v>24</v>
      </c>
      <c r="H208" s="2" t="s">
        <v>52</v>
      </c>
      <c r="I208" s="2">
        <v>6.0</v>
      </c>
      <c r="J208" s="2">
        <v>0.0</v>
      </c>
      <c r="K208" s="2">
        <v>6.0</v>
      </c>
      <c r="L208" s="2">
        <v>0.0</v>
      </c>
      <c r="M208" s="2">
        <v>6.0</v>
      </c>
    </row>
    <row r="209" ht="15.75" customHeight="1">
      <c r="A209" s="2">
        <v>2014.0</v>
      </c>
      <c r="B209" s="2">
        <v>9.0</v>
      </c>
      <c r="C209" s="2" t="s">
        <v>44</v>
      </c>
      <c r="D209" s="2" t="s">
        <v>31</v>
      </c>
      <c r="E209" s="2" t="s">
        <v>23</v>
      </c>
      <c r="G209" s="2" t="s">
        <v>24</v>
      </c>
      <c r="H209" s="2" t="s">
        <v>69</v>
      </c>
      <c r="I209" s="2">
        <v>21.0</v>
      </c>
      <c r="J209" s="2">
        <v>0.0</v>
      </c>
      <c r="K209" s="2">
        <v>21.0</v>
      </c>
      <c r="L209" s="2">
        <v>0.0</v>
      </c>
      <c r="M209" s="2">
        <v>21.0</v>
      </c>
      <c r="Q209" s="2" t="s">
        <v>46</v>
      </c>
      <c r="R209" s="2" t="s">
        <v>104</v>
      </c>
      <c r="U209" s="2" t="s">
        <v>37</v>
      </c>
    </row>
    <row r="210" ht="15.75" customHeight="1">
      <c r="A210" s="2">
        <v>2014.0</v>
      </c>
      <c r="B210" s="2">
        <v>7.0</v>
      </c>
      <c r="C210" s="2" t="s">
        <v>21</v>
      </c>
      <c r="D210" s="2" t="s">
        <v>49</v>
      </c>
      <c r="E210" s="2" t="s">
        <v>50</v>
      </c>
      <c r="G210" s="2" t="s">
        <v>101</v>
      </c>
      <c r="H210" s="2" t="s">
        <v>78</v>
      </c>
      <c r="I210" s="2">
        <v>5.0</v>
      </c>
      <c r="J210" s="2">
        <v>0.0</v>
      </c>
      <c r="K210" s="2">
        <v>5.0</v>
      </c>
      <c r="L210" s="2">
        <v>0.0</v>
      </c>
      <c r="M210" s="2">
        <v>5.0</v>
      </c>
    </row>
    <row r="211" ht="15.75" customHeight="1">
      <c r="A211" s="2">
        <v>2014.0</v>
      </c>
      <c r="B211" s="2">
        <v>6.0</v>
      </c>
      <c r="C211" s="2" t="s">
        <v>44</v>
      </c>
      <c r="D211" s="2" t="s">
        <v>31</v>
      </c>
      <c r="E211" s="2" t="s">
        <v>63</v>
      </c>
      <c r="G211" s="2" t="s">
        <v>24</v>
      </c>
      <c r="H211" s="2" t="s">
        <v>74</v>
      </c>
      <c r="I211" s="2">
        <v>47.0</v>
      </c>
      <c r="J211" s="2">
        <v>0.0</v>
      </c>
      <c r="K211" s="2">
        <v>47.0</v>
      </c>
      <c r="L211" s="2">
        <v>0.0</v>
      </c>
      <c r="M211" s="2">
        <v>47.0</v>
      </c>
      <c r="Q211" s="2" t="s">
        <v>46</v>
      </c>
      <c r="R211" s="2" t="s">
        <v>58</v>
      </c>
      <c r="U211" s="2" t="s">
        <v>37</v>
      </c>
    </row>
    <row r="212" ht="15.75" customHeight="1">
      <c r="A212" s="2">
        <v>2014.0</v>
      </c>
      <c r="B212" s="2">
        <v>10.0</v>
      </c>
      <c r="C212" s="2" t="s">
        <v>40</v>
      </c>
      <c r="D212" s="2" t="s">
        <v>22</v>
      </c>
      <c r="E212" s="2" t="s">
        <v>41</v>
      </c>
      <c r="G212" s="2" t="s">
        <v>24</v>
      </c>
      <c r="I212" s="2">
        <v>13.0</v>
      </c>
      <c r="J212" s="2">
        <v>2.0</v>
      </c>
      <c r="K212" s="2">
        <v>13.0</v>
      </c>
      <c r="L212" s="2">
        <v>0.0</v>
      </c>
      <c r="M212" s="2">
        <v>13.0</v>
      </c>
      <c r="S212" s="2" t="s">
        <v>25</v>
      </c>
      <c r="T212" s="2" t="s">
        <v>26</v>
      </c>
    </row>
    <row r="213" ht="15.75" customHeight="1">
      <c r="A213" s="2">
        <v>2014.0</v>
      </c>
      <c r="B213" s="2">
        <v>10.0</v>
      </c>
      <c r="C213" s="2" t="s">
        <v>21</v>
      </c>
      <c r="D213" s="2" t="s">
        <v>31</v>
      </c>
      <c r="E213" s="2" t="s">
        <v>23</v>
      </c>
      <c r="G213" s="2" t="s">
        <v>101</v>
      </c>
      <c r="H213" s="2" t="s">
        <v>157</v>
      </c>
      <c r="I213" s="2">
        <v>100.0</v>
      </c>
      <c r="J213" s="2">
        <v>0.0</v>
      </c>
      <c r="K213" s="2">
        <v>5.0</v>
      </c>
      <c r="L213" s="2">
        <v>0.0</v>
      </c>
      <c r="M213" s="2">
        <v>5.0</v>
      </c>
      <c r="Q213" s="2" t="s">
        <v>35</v>
      </c>
      <c r="R213" s="2" t="s">
        <v>195</v>
      </c>
      <c r="U213" s="2" t="s">
        <v>37</v>
      </c>
    </row>
    <row r="214" ht="15.75" customHeight="1">
      <c r="A214" s="2">
        <v>2014.0</v>
      </c>
      <c r="B214" s="2">
        <v>9.0</v>
      </c>
      <c r="C214" s="2" t="s">
        <v>21</v>
      </c>
      <c r="D214" s="2" t="s">
        <v>43</v>
      </c>
      <c r="E214" s="2" t="s">
        <v>23</v>
      </c>
      <c r="G214" s="2" t="s">
        <v>101</v>
      </c>
      <c r="H214" s="2" t="s">
        <v>52</v>
      </c>
      <c r="I214" s="2">
        <v>3.0</v>
      </c>
      <c r="J214" s="2">
        <v>0.0</v>
      </c>
      <c r="K214" s="2">
        <v>3.0</v>
      </c>
      <c r="L214" s="2">
        <v>0.0</v>
      </c>
      <c r="M214" s="2">
        <v>3.0</v>
      </c>
    </row>
    <row r="215" ht="15.75" customHeight="1">
      <c r="A215" s="2">
        <v>2014.0</v>
      </c>
      <c r="B215" s="2">
        <v>9.0</v>
      </c>
      <c r="C215" s="2" t="s">
        <v>40</v>
      </c>
      <c r="D215" s="2" t="s">
        <v>31</v>
      </c>
      <c r="E215" s="2" t="s">
        <v>63</v>
      </c>
      <c r="F215" s="2" t="s">
        <v>192</v>
      </c>
      <c r="G215" s="2" t="s">
        <v>24</v>
      </c>
      <c r="H215" s="2" t="s">
        <v>108</v>
      </c>
      <c r="I215" s="2">
        <v>3.0</v>
      </c>
      <c r="J215" s="2">
        <v>0.0</v>
      </c>
      <c r="K215" s="2">
        <v>3.0</v>
      </c>
      <c r="L215" s="2">
        <v>0.0</v>
      </c>
      <c r="M215" s="2">
        <v>3.0</v>
      </c>
      <c r="Q215" s="2" t="s">
        <v>46</v>
      </c>
      <c r="R215" s="2" t="s">
        <v>47</v>
      </c>
      <c r="U215" s="2" t="s">
        <v>37</v>
      </c>
    </row>
    <row r="216" ht="15.75" customHeight="1">
      <c r="A216" s="2">
        <v>2014.0</v>
      </c>
      <c r="B216" s="2">
        <v>1.0</v>
      </c>
      <c r="C216" s="2" t="s">
        <v>54</v>
      </c>
      <c r="D216" s="2" t="s">
        <v>86</v>
      </c>
      <c r="E216" s="2" t="s">
        <v>41</v>
      </c>
      <c r="F216" s="2" t="s">
        <v>133</v>
      </c>
      <c r="G216" s="2" t="s">
        <v>24</v>
      </c>
      <c r="H216" s="2" t="s">
        <v>88</v>
      </c>
      <c r="I216" s="2">
        <v>4.0</v>
      </c>
      <c r="J216" s="2">
        <v>0.0</v>
      </c>
      <c r="K216" s="2">
        <v>4.0</v>
      </c>
      <c r="L216" s="2">
        <v>0.0</v>
      </c>
      <c r="M216" s="2">
        <v>4.0</v>
      </c>
      <c r="N216" s="2" t="s">
        <v>196</v>
      </c>
      <c r="O216" s="2" t="s">
        <v>196</v>
      </c>
      <c r="P216" s="2" t="s">
        <v>91</v>
      </c>
    </row>
    <row r="217" ht="15.75" customHeight="1">
      <c r="A217" s="2">
        <v>2014.0</v>
      </c>
      <c r="B217" s="2">
        <v>9.0</v>
      </c>
      <c r="C217" s="2" t="s">
        <v>107</v>
      </c>
      <c r="D217" s="2" t="s">
        <v>49</v>
      </c>
      <c r="E217" s="2" t="s">
        <v>23</v>
      </c>
      <c r="G217" s="2" t="s">
        <v>24</v>
      </c>
      <c r="H217" s="2" t="s">
        <v>52</v>
      </c>
      <c r="I217" s="2">
        <v>4.0</v>
      </c>
      <c r="J217" s="2">
        <v>1.0</v>
      </c>
      <c r="K217" s="2">
        <v>4.0</v>
      </c>
      <c r="L217" s="2">
        <v>0.0</v>
      </c>
      <c r="M217" s="2">
        <v>4.0</v>
      </c>
    </row>
    <row r="218" ht="15.75" customHeight="1">
      <c r="A218" s="2">
        <v>2014.0</v>
      </c>
      <c r="B218" s="2">
        <v>4.0</v>
      </c>
      <c r="C218" s="2" t="s">
        <v>79</v>
      </c>
      <c r="D218" s="2" t="s">
        <v>43</v>
      </c>
      <c r="E218" s="2" t="s">
        <v>41</v>
      </c>
      <c r="F218" s="2" t="s">
        <v>83</v>
      </c>
      <c r="G218" s="2" t="s">
        <v>24</v>
      </c>
      <c r="H218" s="2" t="s">
        <v>52</v>
      </c>
      <c r="I218" s="2">
        <v>205.0</v>
      </c>
      <c r="J218" s="2">
        <v>0.0</v>
      </c>
      <c r="K218" s="2">
        <v>2.0</v>
      </c>
      <c r="L218" s="2">
        <v>0.0</v>
      </c>
      <c r="M218" s="2">
        <v>2.0</v>
      </c>
    </row>
    <row r="219" ht="15.75" customHeight="1">
      <c r="A219" s="2">
        <v>2014.0</v>
      </c>
      <c r="B219" s="2">
        <v>12.0</v>
      </c>
      <c r="C219" s="2" t="s">
        <v>165</v>
      </c>
      <c r="D219" s="2" t="s">
        <v>22</v>
      </c>
      <c r="E219" s="2" t="s">
        <v>23</v>
      </c>
      <c r="G219" s="2" t="s">
        <v>24</v>
      </c>
      <c r="I219" s="2">
        <v>3.0</v>
      </c>
      <c r="J219" s="2">
        <v>0.0</v>
      </c>
      <c r="K219" s="2">
        <v>3.0</v>
      </c>
      <c r="L219" s="2">
        <v>0.0</v>
      </c>
      <c r="M219" s="2">
        <v>3.0</v>
      </c>
      <c r="S219" s="2" t="s">
        <v>25</v>
      </c>
      <c r="T219" s="2" t="s">
        <v>26</v>
      </c>
    </row>
    <row r="220" ht="15.75" customHeight="1">
      <c r="A220" s="2">
        <v>2014.0</v>
      </c>
      <c r="B220" s="2">
        <v>10.0</v>
      </c>
      <c r="C220" s="2" t="s">
        <v>197</v>
      </c>
      <c r="D220" s="2" t="s">
        <v>22</v>
      </c>
      <c r="E220" s="2" t="s">
        <v>23</v>
      </c>
      <c r="G220" s="2" t="s">
        <v>24</v>
      </c>
      <c r="I220" s="2">
        <v>13.0</v>
      </c>
      <c r="J220" s="2">
        <v>0.0</v>
      </c>
      <c r="K220" s="2">
        <v>13.0</v>
      </c>
      <c r="L220" s="2">
        <v>0.0</v>
      </c>
      <c r="M220" s="2">
        <v>13.0</v>
      </c>
      <c r="S220" s="2" t="s">
        <v>25</v>
      </c>
      <c r="T220" s="2" t="s">
        <v>26</v>
      </c>
    </row>
    <row r="221" ht="15.75" customHeight="1">
      <c r="A221" s="2">
        <v>2014.0</v>
      </c>
      <c r="B221" s="2">
        <v>9.0</v>
      </c>
      <c r="C221" s="2" t="s">
        <v>107</v>
      </c>
      <c r="D221" s="2" t="s">
        <v>86</v>
      </c>
      <c r="E221" s="2" t="s">
        <v>41</v>
      </c>
      <c r="F221" s="2" t="s">
        <v>178</v>
      </c>
      <c r="G221" s="2" t="s">
        <v>24</v>
      </c>
      <c r="H221" s="2" t="s">
        <v>78</v>
      </c>
      <c r="I221" s="2">
        <v>8.0</v>
      </c>
      <c r="J221" s="2">
        <v>0.0</v>
      </c>
      <c r="K221" s="2">
        <v>8.0</v>
      </c>
      <c r="L221" s="2">
        <v>0.0</v>
      </c>
      <c r="M221" s="2">
        <v>8.0</v>
      </c>
      <c r="N221" s="2" t="s">
        <v>198</v>
      </c>
      <c r="O221" s="2" t="s">
        <v>198</v>
      </c>
      <c r="P221" s="2" t="s">
        <v>199</v>
      </c>
    </row>
    <row r="222" ht="15.75" customHeight="1">
      <c r="A222" s="2">
        <v>1998.0</v>
      </c>
      <c r="B222" s="2">
        <v>9.0</v>
      </c>
      <c r="C222" s="2" t="s">
        <v>200</v>
      </c>
      <c r="D222" s="2" t="s">
        <v>86</v>
      </c>
      <c r="E222" s="2" t="s">
        <v>41</v>
      </c>
      <c r="G222" s="2" t="s">
        <v>24</v>
      </c>
      <c r="H222" s="2" t="s">
        <v>88</v>
      </c>
      <c r="I222" s="2">
        <v>88.0</v>
      </c>
      <c r="J222" s="2">
        <v>0.0</v>
      </c>
      <c r="L222" s="2">
        <v>0.0</v>
      </c>
    </row>
    <row r="223" ht="15.75" customHeight="1">
      <c r="A223" s="2">
        <v>2000.0</v>
      </c>
      <c r="B223" s="2">
        <v>10.0</v>
      </c>
      <c r="C223" s="2" t="s">
        <v>70</v>
      </c>
      <c r="D223" s="2" t="s">
        <v>86</v>
      </c>
      <c r="E223" s="2" t="s">
        <v>41</v>
      </c>
      <c r="G223" s="2" t="s">
        <v>24</v>
      </c>
      <c r="H223" s="2" t="s">
        <v>78</v>
      </c>
      <c r="I223" s="2">
        <v>8.0</v>
      </c>
      <c r="J223" s="2">
        <v>0.0</v>
      </c>
      <c r="L223" s="2">
        <v>0.0</v>
      </c>
      <c r="N223" s="2" t="s">
        <v>201</v>
      </c>
      <c r="P223" s="2" t="s">
        <v>202</v>
      </c>
    </row>
    <row r="224" ht="15.75" customHeight="1">
      <c r="A224" s="2">
        <v>2002.0</v>
      </c>
      <c r="B224" s="2">
        <v>4.0</v>
      </c>
      <c r="C224" s="2" t="s">
        <v>44</v>
      </c>
      <c r="D224" s="2" t="s">
        <v>86</v>
      </c>
      <c r="E224" s="2" t="s">
        <v>41</v>
      </c>
      <c r="G224" s="2" t="s">
        <v>24</v>
      </c>
      <c r="H224" s="2" t="s">
        <v>203</v>
      </c>
      <c r="I224" s="2">
        <v>37.0</v>
      </c>
      <c r="L224" s="2">
        <v>0.0</v>
      </c>
    </row>
    <row r="225" ht="15.75" customHeight="1">
      <c r="A225" s="2">
        <v>2002.0</v>
      </c>
      <c r="B225" s="2">
        <v>9.0</v>
      </c>
      <c r="C225" s="2" t="s">
        <v>170</v>
      </c>
      <c r="D225" s="2" t="s">
        <v>86</v>
      </c>
      <c r="E225" s="2" t="s">
        <v>41</v>
      </c>
      <c r="G225" s="2" t="s">
        <v>24</v>
      </c>
      <c r="H225" s="2" t="s">
        <v>204</v>
      </c>
      <c r="I225" s="2">
        <v>6.0</v>
      </c>
      <c r="J225" s="2">
        <v>0.0</v>
      </c>
      <c r="L225" s="2">
        <v>0.0</v>
      </c>
    </row>
    <row r="226" ht="15.75" customHeight="1">
      <c r="A226" s="2">
        <v>2003.0</v>
      </c>
      <c r="B226" s="2">
        <v>12.0</v>
      </c>
      <c r="C226" s="2" t="s">
        <v>40</v>
      </c>
      <c r="D226" s="2" t="s">
        <v>86</v>
      </c>
      <c r="E226" s="2" t="s">
        <v>41</v>
      </c>
      <c r="G226" s="2" t="s">
        <v>24</v>
      </c>
      <c r="H226" s="2" t="s">
        <v>205</v>
      </c>
      <c r="I226" s="2">
        <v>9.0</v>
      </c>
      <c r="J226" s="2">
        <v>0.0</v>
      </c>
      <c r="L226" s="2">
        <v>0.0</v>
      </c>
    </row>
    <row r="227" ht="15.75" customHeight="1">
      <c r="A227" s="2">
        <v>2003.0</v>
      </c>
      <c r="B227" s="2">
        <v>9.0</v>
      </c>
      <c r="C227" s="2" t="s">
        <v>21</v>
      </c>
      <c r="D227" s="2" t="s">
        <v>86</v>
      </c>
      <c r="E227" s="2" t="s">
        <v>41</v>
      </c>
      <c r="G227" s="2" t="s">
        <v>24</v>
      </c>
      <c r="H227" s="2" t="s">
        <v>88</v>
      </c>
      <c r="I227" s="2">
        <v>144.0</v>
      </c>
      <c r="J227" s="2">
        <v>3.0</v>
      </c>
      <c r="L227" s="2">
        <v>0.0</v>
      </c>
      <c r="N227" s="2" t="s">
        <v>119</v>
      </c>
      <c r="P227" s="2" t="s">
        <v>120</v>
      </c>
    </row>
    <row r="228" ht="15.75" customHeight="1">
      <c r="A228" s="2">
        <v>2004.0</v>
      </c>
      <c r="B228" s="2">
        <v>9.0</v>
      </c>
      <c r="C228" s="2" t="s">
        <v>206</v>
      </c>
      <c r="D228" s="2" t="s">
        <v>86</v>
      </c>
      <c r="E228" s="2" t="s">
        <v>94</v>
      </c>
      <c r="F228" s="2" t="s">
        <v>207</v>
      </c>
      <c r="G228" s="2" t="s">
        <v>33</v>
      </c>
      <c r="H228" s="2" t="s">
        <v>88</v>
      </c>
      <c r="I228" s="2">
        <v>212.0</v>
      </c>
      <c r="J228" s="2">
        <v>14.0</v>
      </c>
      <c r="L228" s="2">
        <v>0.0</v>
      </c>
      <c r="N228" s="2" t="s">
        <v>119</v>
      </c>
      <c r="O228" s="2" t="s">
        <v>208</v>
      </c>
      <c r="P228" s="2" t="s">
        <v>120</v>
      </c>
    </row>
    <row r="229" ht="15.75" customHeight="1">
      <c r="A229" s="2">
        <v>2006.0</v>
      </c>
      <c r="B229" s="2">
        <v>7.0</v>
      </c>
      <c r="C229" s="2" t="s">
        <v>142</v>
      </c>
      <c r="D229" s="2" t="s">
        <v>86</v>
      </c>
      <c r="E229" s="2" t="s">
        <v>41</v>
      </c>
      <c r="G229" s="2" t="s">
        <v>101</v>
      </c>
      <c r="H229" s="2" t="s">
        <v>209</v>
      </c>
      <c r="I229" s="2">
        <v>12.0</v>
      </c>
      <c r="J229" s="2">
        <v>0.0</v>
      </c>
      <c r="L229" s="2">
        <v>0.0</v>
      </c>
    </row>
    <row r="230" ht="15.75" customHeight="1">
      <c r="A230" s="2">
        <v>2006.0</v>
      </c>
      <c r="B230" s="2">
        <v>7.0</v>
      </c>
      <c r="C230" s="2" t="s">
        <v>54</v>
      </c>
      <c r="D230" s="2" t="s">
        <v>86</v>
      </c>
      <c r="E230" s="2" t="s">
        <v>41</v>
      </c>
      <c r="G230" s="2" t="s">
        <v>101</v>
      </c>
      <c r="I230" s="2">
        <v>2.0</v>
      </c>
    </row>
    <row r="231" ht="15.75" customHeight="1">
      <c r="A231" s="2">
        <v>2006.0</v>
      </c>
      <c r="B231" s="2">
        <v>5.0</v>
      </c>
      <c r="C231" s="2" t="s">
        <v>54</v>
      </c>
      <c r="D231" s="2" t="s">
        <v>86</v>
      </c>
      <c r="E231" s="2" t="s">
        <v>41</v>
      </c>
      <c r="G231" s="2" t="s">
        <v>24</v>
      </c>
      <c r="I231" s="2">
        <v>14.0</v>
      </c>
      <c r="J231" s="2">
        <v>1.0</v>
      </c>
      <c r="L231" s="2">
        <v>0.0</v>
      </c>
    </row>
    <row r="232" ht="15.75" customHeight="1">
      <c r="A232" s="2">
        <v>2006.0</v>
      </c>
      <c r="B232" s="2">
        <v>1.0</v>
      </c>
      <c r="C232" s="2" t="s">
        <v>42</v>
      </c>
      <c r="D232" s="2" t="s">
        <v>86</v>
      </c>
      <c r="E232" s="2" t="s">
        <v>41</v>
      </c>
      <c r="G232" s="2" t="s">
        <v>24</v>
      </c>
      <c r="H232" s="2" t="s">
        <v>121</v>
      </c>
      <c r="I232" s="2">
        <v>2.0</v>
      </c>
      <c r="J232" s="2">
        <v>1.0</v>
      </c>
      <c r="L232" s="2">
        <v>0.0</v>
      </c>
    </row>
    <row r="233" ht="15.75" customHeight="1">
      <c r="A233" s="2">
        <v>2007.0</v>
      </c>
      <c r="B233" s="2">
        <v>7.0</v>
      </c>
      <c r="C233" s="2" t="s">
        <v>54</v>
      </c>
      <c r="D233" s="2" t="s">
        <v>86</v>
      </c>
      <c r="E233" s="2" t="s">
        <v>23</v>
      </c>
      <c r="G233" s="2" t="s">
        <v>24</v>
      </c>
      <c r="I233" s="2">
        <v>3.0</v>
      </c>
    </row>
    <row r="234" ht="15.75" customHeight="1">
      <c r="A234" s="2">
        <v>2007.0</v>
      </c>
      <c r="B234" s="2">
        <v>3.0</v>
      </c>
      <c r="C234" s="2" t="s">
        <v>54</v>
      </c>
      <c r="D234" s="2" t="s">
        <v>86</v>
      </c>
      <c r="E234" s="2" t="s">
        <v>210</v>
      </c>
      <c r="F234" s="2" t="s">
        <v>207</v>
      </c>
      <c r="G234" s="2" t="s">
        <v>33</v>
      </c>
      <c r="I234" s="2">
        <v>8.0</v>
      </c>
      <c r="J234" s="2">
        <v>0.0</v>
      </c>
      <c r="L234" s="2">
        <v>0.0</v>
      </c>
    </row>
    <row r="235" ht="15.75" customHeight="1">
      <c r="A235" s="2">
        <v>2007.0</v>
      </c>
      <c r="B235" s="2">
        <v>9.0</v>
      </c>
      <c r="C235" s="2" t="s">
        <v>40</v>
      </c>
      <c r="D235" s="2" t="s">
        <v>86</v>
      </c>
      <c r="E235" s="2" t="s">
        <v>23</v>
      </c>
      <c r="G235" s="2" t="s">
        <v>24</v>
      </c>
      <c r="H235" s="2" t="s">
        <v>78</v>
      </c>
      <c r="I235" s="2">
        <v>5.0</v>
      </c>
      <c r="J235" s="2">
        <v>2.0</v>
      </c>
      <c r="L235" s="2">
        <v>0.0</v>
      </c>
      <c r="N235" s="2" t="s">
        <v>211</v>
      </c>
      <c r="P235" s="2" t="s">
        <v>202</v>
      </c>
    </row>
    <row r="236" ht="15.75" customHeight="1">
      <c r="A236" s="2">
        <v>2007.0</v>
      </c>
      <c r="B236" s="2">
        <v>8.0</v>
      </c>
      <c r="C236" s="2" t="s">
        <v>54</v>
      </c>
      <c r="D236" s="2" t="s">
        <v>86</v>
      </c>
      <c r="E236" s="2" t="s">
        <v>23</v>
      </c>
      <c r="G236" s="2" t="s">
        <v>24</v>
      </c>
      <c r="I236" s="2">
        <v>6.0</v>
      </c>
      <c r="J236" s="2">
        <v>0.0</v>
      </c>
      <c r="L236" s="2">
        <v>0.0</v>
      </c>
    </row>
    <row r="237" ht="15.75" customHeight="1">
      <c r="A237" s="2">
        <v>2008.0</v>
      </c>
      <c r="B237" s="2">
        <v>7.0</v>
      </c>
      <c r="C237" s="2" t="s">
        <v>54</v>
      </c>
      <c r="D237" s="2" t="s">
        <v>86</v>
      </c>
      <c r="E237" s="2" t="s">
        <v>23</v>
      </c>
      <c r="G237" s="2" t="s">
        <v>24</v>
      </c>
      <c r="I237" s="2">
        <v>5.0</v>
      </c>
      <c r="J237" s="2">
        <v>0.0</v>
      </c>
      <c r="L237" s="2">
        <v>0.0</v>
      </c>
    </row>
    <row r="238" ht="15.75" customHeight="1">
      <c r="A238" s="2">
        <v>2008.0</v>
      </c>
      <c r="B238" s="2">
        <v>7.0</v>
      </c>
      <c r="C238" s="2" t="s">
        <v>54</v>
      </c>
      <c r="D238" s="2" t="s">
        <v>86</v>
      </c>
      <c r="E238" s="2" t="s">
        <v>23</v>
      </c>
      <c r="G238" s="2" t="s">
        <v>24</v>
      </c>
      <c r="I238" s="2">
        <v>27.0</v>
      </c>
      <c r="J238" s="2">
        <v>0.0</v>
      </c>
      <c r="L238" s="2">
        <v>0.0</v>
      </c>
    </row>
    <row r="239" ht="15.75" customHeight="1">
      <c r="A239" s="2">
        <v>2015.0</v>
      </c>
      <c r="B239" s="2">
        <v>2.0</v>
      </c>
      <c r="C239" s="2" t="s">
        <v>106</v>
      </c>
      <c r="D239" s="2" t="s">
        <v>43</v>
      </c>
      <c r="E239" s="2" t="s">
        <v>212</v>
      </c>
      <c r="G239" s="2" t="s">
        <v>175</v>
      </c>
      <c r="H239" s="2" t="s">
        <v>177</v>
      </c>
      <c r="I239" s="2">
        <v>4.0</v>
      </c>
      <c r="J239" s="2">
        <v>0.0</v>
      </c>
      <c r="K239" s="2">
        <v>4.0</v>
      </c>
      <c r="L239" s="2">
        <v>0.0</v>
      </c>
      <c r="M239" s="2">
        <v>4.0</v>
      </c>
    </row>
    <row r="240" ht="15.75" customHeight="1">
      <c r="A240" s="2">
        <v>2015.0</v>
      </c>
      <c r="B240" s="2">
        <v>1.0</v>
      </c>
      <c r="C240" s="2" t="s">
        <v>70</v>
      </c>
      <c r="D240" s="2" t="s">
        <v>22</v>
      </c>
      <c r="E240" s="2" t="s">
        <v>50</v>
      </c>
      <c r="G240" s="2" t="s">
        <v>24</v>
      </c>
      <c r="I240" s="2">
        <v>4.0</v>
      </c>
      <c r="J240" s="2">
        <v>0.0</v>
      </c>
      <c r="L240" s="2">
        <v>0.0</v>
      </c>
      <c r="S240" s="2" t="s">
        <v>25</v>
      </c>
      <c r="T240" s="2" t="s">
        <v>25</v>
      </c>
    </row>
    <row r="241" ht="15.75" customHeight="1">
      <c r="A241" s="2">
        <v>2015.0</v>
      </c>
      <c r="B241" s="2">
        <v>3.0</v>
      </c>
      <c r="C241" s="2" t="s">
        <v>42</v>
      </c>
      <c r="D241" s="2" t="s">
        <v>43</v>
      </c>
      <c r="E241" s="2" t="s">
        <v>41</v>
      </c>
      <c r="F241" s="2" t="s">
        <v>83</v>
      </c>
      <c r="G241" s="2" t="s">
        <v>24</v>
      </c>
      <c r="H241" s="2" t="s">
        <v>78</v>
      </c>
      <c r="I241" s="2">
        <v>2.0</v>
      </c>
      <c r="J241" s="2">
        <v>0.0</v>
      </c>
      <c r="K241" s="2">
        <v>2.0</v>
      </c>
      <c r="L241" s="2">
        <v>0.0</v>
      </c>
      <c r="M241" s="2">
        <v>2.0</v>
      </c>
    </row>
    <row r="242" ht="15.75" customHeight="1">
      <c r="A242" s="2">
        <v>2014.0</v>
      </c>
      <c r="B242" s="2">
        <v>8.0</v>
      </c>
      <c r="C242" s="2" t="s">
        <v>107</v>
      </c>
      <c r="D242" s="2" t="s">
        <v>43</v>
      </c>
      <c r="E242" s="2" t="s">
        <v>50</v>
      </c>
      <c r="G242" s="2" t="s">
        <v>101</v>
      </c>
      <c r="H242" s="2" t="s">
        <v>52</v>
      </c>
      <c r="I242" s="2">
        <v>2.0</v>
      </c>
      <c r="J242" s="2">
        <v>0.0</v>
      </c>
      <c r="K242" s="2">
        <v>2.0</v>
      </c>
      <c r="L242" s="2">
        <v>0.0</v>
      </c>
      <c r="M242" s="2">
        <v>2.0</v>
      </c>
    </row>
    <row r="243" ht="15.75" customHeight="1">
      <c r="A243" s="2">
        <v>2014.0</v>
      </c>
      <c r="B243" s="2">
        <v>9.0</v>
      </c>
      <c r="C243" s="2" t="s">
        <v>107</v>
      </c>
      <c r="D243" s="2" t="s">
        <v>49</v>
      </c>
      <c r="E243" s="2" t="s">
        <v>213</v>
      </c>
      <c r="G243" s="2" t="s">
        <v>33</v>
      </c>
      <c r="H243" s="2" t="s">
        <v>52</v>
      </c>
      <c r="I243" s="2">
        <v>4.0</v>
      </c>
      <c r="J243" s="2">
        <v>0.0</v>
      </c>
      <c r="K243" s="2">
        <v>4.0</v>
      </c>
      <c r="L243" s="2">
        <v>0.0</v>
      </c>
      <c r="M243" s="2">
        <v>4.0</v>
      </c>
    </row>
    <row r="244" ht="15.75" customHeight="1">
      <c r="A244" s="2">
        <v>2014.0</v>
      </c>
      <c r="B244" s="2">
        <v>5.0</v>
      </c>
      <c r="C244" s="2" t="s">
        <v>107</v>
      </c>
      <c r="D244" s="2" t="s">
        <v>49</v>
      </c>
      <c r="E244" s="2" t="s">
        <v>23</v>
      </c>
      <c r="G244" s="2" t="s">
        <v>101</v>
      </c>
      <c r="H244" s="2" t="s">
        <v>52</v>
      </c>
      <c r="I244" s="2">
        <v>3.0</v>
      </c>
      <c r="J244" s="2">
        <v>0.0</v>
      </c>
      <c r="K244" s="2">
        <v>3.0</v>
      </c>
      <c r="L244" s="2">
        <v>0.0</v>
      </c>
      <c r="M244" s="2">
        <v>3.0</v>
      </c>
    </row>
    <row r="245" ht="15.75" customHeight="1">
      <c r="A245" s="2">
        <v>2014.0</v>
      </c>
      <c r="B245" s="2">
        <v>5.0</v>
      </c>
      <c r="C245" s="2" t="s">
        <v>107</v>
      </c>
      <c r="D245" s="2" t="s">
        <v>43</v>
      </c>
      <c r="E245" s="2" t="s">
        <v>23</v>
      </c>
      <c r="G245" s="2" t="s">
        <v>101</v>
      </c>
      <c r="H245" s="2" t="s">
        <v>52</v>
      </c>
      <c r="I245" s="2">
        <v>2.0</v>
      </c>
      <c r="J245" s="2">
        <v>0.0</v>
      </c>
      <c r="K245" s="2">
        <v>2.0</v>
      </c>
      <c r="L245" s="2">
        <v>0.0</v>
      </c>
      <c r="M245" s="2">
        <v>2.0</v>
      </c>
    </row>
    <row r="246" ht="15.75" customHeight="1">
      <c r="A246" s="2">
        <v>2014.0</v>
      </c>
      <c r="B246" s="2">
        <v>7.0</v>
      </c>
      <c r="C246" s="2" t="s">
        <v>107</v>
      </c>
      <c r="D246" s="2" t="s">
        <v>43</v>
      </c>
      <c r="E246" s="2" t="s">
        <v>23</v>
      </c>
      <c r="G246" s="2" t="s">
        <v>101</v>
      </c>
      <c r="H246" s="2" t="s">
        <v>177</v>
      </c>
      <c r="I246" s="2">
        <v>2.0</v>
      </c>
      <c r="J246" s="2">
        <v>0.0</v>
      </c>
      <c r="K246" s="2">
        <v>2.0</v>
      </c>
      <c r="L246" s="2">
        <v>0.0</v>
      </c>
      <c r="M246" s="2">
        <v>2.0</v>
      </c>
    </row>
    <row r="247" ht="15.75" customHeight="1">
      <c r="A247" s="2">
        <v>2015.0</v>
      </c>
      <c r="B247" s="2">
        <v>3.0</v>
      </c>
      <c r="C247" s="2" t="s">
        <v>142</v>
      </c>
      <c r="D247" s="2" t="s">
        <v>22</v>
      </c>
      <c r="E247" s="2" t="s">
        <v>23</v>
      </c>
      <c r="G247" s="2" t="s">
        <v>24</v>
      </c>
      <c r="I247" s="2">
        <v>9.0</v>
      </c>
      <c r="J247" s="2">
        <v>2.0</v>
      </c>
      <c r="K247" s="2">
        <v>8.0</v>
      </c>
      <c r="L247" s="2">
        <v>0.0</v>
      </c>
      <c r="M247" s="2">
        <v>9.0</v>
      </c>
      <c r="S247" s="2" t="s">
        <v>25</v>
      </c>
      <c r="T247" s="2" t="s">
        <v>26</v>
      </c>
    </row>
    <row r="248" ht="15.75" customHeight="1">
      <c r="A248" s="2">
        <v>2014.0</v>
      </c>
      <c r="B248" s="2">
        <v>7.0</v>
      </c>
      <c r="C248" s="2" t="s">
        <v>214</v>
      </c>
      <c r="D248" s="2" t="s">
        <v>31</v>
      </c>
      <c r="E248" s="2" t="s">
        <v>23</v>
      </c>
      <c r="G248" s="2" t="s">
        <v>24</v>
      </c>
      <c r="H248" s="2" t="s">
        <v>65</v>
      </c>
      <c r="I248" s="2">
        <v>11.0</v>
      </c>
      <c r="J248" s="2">
        <v>1.0</v>
      </c>
      <c r="K248" s="2">
        <v>11.0</v>
      </c>
      <c r="L248" s="2">
        <v>0.0</v>
      </c>
      <c r="M248" s="2">
        <v>11.0</v>
      </c>
      <c r="Q248" s="2" t="s">
        <v>46</v>
      </c>
      <c r="R248" s="2" t="s">
        <v>58</v>
      </c>
      <c r="U248" s="2" t="s">
        <v>37</v>
      </c>
    </row>
    <row r="249" ht="15.75" customHeight="1">
      <c r="A249" s="2">
        <v>2015.0</v>
      </c>
      <c r="B249" s="2">
        <v>3.0</v>
      </c>
      <c r="C249" s="2" t="s">
        <v>107</v>
      </c>
      <c r="D249" s="2" t="s">
        <v>22</v>
      </c>
      <c r="E249" s="2" t="s">
        <v>23</v>
      </c>
      <c r="G249" s="2" t="s">
        <v>101</v>
      </c>
      <c r="I249" s="2">
        <v>4.0</v>
      </c>
      <c r="J249" s="2">
        <v>0.0</v>
      </c>
      <c r="K249" s="2">
        <v>4.0</v>
      </c>
      <c r="L249" s="2">
        <v>0.0</v>
      </c>
      <c r="M249" s="2">
        <v>4.0</v>
      </c>
    </row>
    <row r="250" ht="15.75" customHeight="1">
      <c r="A250" s="2">
        <v>2015.0</v>
      </c>
      <c r="B250" s="2">
        <v>3.0</v>
      </c>
      <c r="C250" s="2" t="s">
        <v>21</v>
      </c>
      <c r="D250" s="2" t="s">
        <v>22</v>
      </c>
      <c r="E250" s="2" t="s">
        <v>23</v>
      </c>
      <c r="G250" s="2" t="s">
        <v>24</v>
      </c>
      <c r="I250" s="2">
        <v>4.0</v>
      </c>
      <c r="J250" s="2">
        <v>0.0</v>
      </c>
      <c r="K250" s="2">
        <v>4.0</v>
      </c>
      <c r="L250" s="2">
        <v>0.0</v>
      </c>
      <c r="M250" s="2">
        <v>4.0</v>
      </c>
      <c r="S250" s="2" t="s">
        <v>25</v>
      </c>
      <c r="T250" s="2" t="s">
        <v>26</v>
      </c>
    </row>
    <row r="251" ht="15.75" customHeight="1">
      <c r="A251" s="2">
        <v>2015.0</v>
      </c>
      <c r="B251" s="2">
        <v>4.0</v>
      </c>
      <c r="C251" s="2" t="s">
        <v>40</v>
      </c>
      <c r="D251" s="2" t="s">
        <v>49</v>
      </c>
      <c r="E251" s="2" t="s">
        <v>41</v>
      </c>
      <c r="G251" s="2" t="s">
        <v>24</v>
      </c>
      <c r="H251" s="2" t="s">
        <v>52</v>
      </c>
      <c r="I251" s="2">
        <v>2.0</v>
      </c>
      <c r="J251" s="2">
        <v>1.0</v>
      </c>
      <c r="K251" s="2">
        <v>2.0</v>
      </c>
      <c r="L251" s="2">
        <v>0.0</v>
      </c>
      <c r="M251" s="2">
        <v>2.0</v>
      </c>
    </row>
    <row r="252" ht="15.75" customHeight="1">
      <c r="A252" s="2">
        <v>2015.0</v>
      </c>
      <c r="B252" s="2">
        <v>4.0</v>
      </c>
      <c r="C252" s="2" t="s">
        <v>40</v>
      </c>
      <c r="D252" s="2" t="s">
        <v>22</v>
      </c>
      <c r="E252" s="2" t="s">
        <v>41</v>
      </c>
      <c r="F252" s="2" t="s">
        <v>133</v>
      </c>
      <c r="G252" s="2" t="s">
        <v>101</v>
      </c>
      <c r="I252" s="2">
        <v>3.0</v>
      </c>
      <c r="J252" s="2">
        <v>0.0</v>
      </c>
      <c r="K252" s="2">
        <v>3.0</v>
      </c>
      <c r="L252" s="2">
        <v>0.0</v>
      </c>
      <c r="M252" s="2">
        <v>3.0</v>
      </c>
      <c r="S252" s="2" t="s">
        <v>25</v>
      </c>
      <c r="T252" s="2" t="s">
        <v>26</v>
      </c>
    </row>
    <row r="253" ht="15.75" customHeight="1">
      <c r="A253" s="2">
        <v>2014.0</v>
      </c>
      <c r="B253" s="2">
        <v>8.0</v>
      </c>
      <c r="C253" s="2" t="s">
        <v>148</v>
      </c>
      <c r="D253" s="2" t="s">
        <v>86</v>
      </c>
      <c r="E253" s="2" t="s">
        <v>41</v>
      </c>
      <c r="F253" s="2" t="s">
        <v>134</v>
      </c>
      <c r="G253" s="2" t="s">
        <v>24</v>
      </c>
      <c r="H253" s="2" t="s">
        <v>88</v>
      </c>
      <c r="I253" s="2">
        <v>6.0</v>
      </c>
      <c r="J253" s="2">
        <v>1.0</v>
      </c>
      <c r="K253" s="2">
        <v>6.0</v>
      </c>
      <c r="L253" s="2">
        <v>0.0</v>
      </c>
      <c r="M253" s="2">
        <v>6.0</v>
      </c>
      <c r="N253" s="2" t="s">
        <v>215</v>
      </c>
      <c r="O253" s="2" t="s">
        <v>215</v>
      </c>
      <c r="P253" s="2" t="s">
        <v>91</v>
      </c>
    </row>
    <row r="254" ht="15.75" customHeight="1">
      <c r="A254" s="2">
        <v>2009.0</v>
      </c>
      <c r="B254" s="2">
        <v>2.0</v>
      </c>
      <c r="C254" s="2" t="s">
        <v>206</v>
      </c>
      <c r="D254" s="2" t="s">
        <v>49</v>
      </c>
      <c r="E254" s="2" t="s">
        <v>50</v>
      </c>
      <c r="G254" s="2" t="s">
        <v>101</v>
      </c>
      <c r="I254" s="2">
        <v>11.0</v>
      </c>
    </row>
    <row r="255" ht="15.75" customHeight="1">
      <c r="A255" s="2">
        <v>2015.0</v>
      </c>
      <c r="B255" s="2">
        <v>4.0</v>
      </c>
      <c r="C255" s="2" t="s">
        <v>93</v>
      </c>
      <c r="D255" s="2" t="s">
        <v>22</v>
      </c>
      <c r="E255" s="2" t="s">
        <v>216</v>
      </c>
      <c r="F255" s="2" t="s">
        <v>217</v>
      </c>
      <c r="G255" s="2" t="s">
        <v>132</v>
      </c>
      <c r="I255" s="2">
        <v>9.0</v>
      </c>
      <c r="J255" s="2">
        <v>0.0</v>
      </c>
      <c r="K255" s="2">
        <v>9.0</v>
      </c>
      <c r="L255" s="2">
        <v>0.0</v>
      </c>
      <c r="M255" s="2">
        <v>9.0</v>
      </c>
      <c r="S255" s="2" t="s">
        <v>25</v>
      </c>
      <c r="T255" s="2" t="s">
        <v>25</v>
      </c>
    </row>
    <row r="256" ht="15.75" customHeight="1">
      <c r="A256" s="2">
        <v>2015.0</v>
      </c>
      <c r="B256" s="2">
        <v>6.0</v>
      </c>
      <c r="C256" s="2" t="s">
        <v>30</v>
      </c>
      <c r="D256" s="2" t="s">
        <v>86</v>
      </c>
      <c r="E256" s="2" t="s">
        <v>50</v>
      </c>
      <c r="G256" s="2" t="s">
        <v>24</v>
      </c>
      <c r="I256" s="2">
        <v>2.0</v>
      </c>
      <c r="J256" s="2">
        <v>0.0</v>
      </c>
      <c r="K256" s="2">
        <v>2.0</v>
      </c>
      <c r="L256" s="2">
        <v>0.0</v>
      </c>
      <c r="M256" s="2">
        <v>2.0</v>
      </c>
      <c r="N256" s="2" t="s">
        <v>218</v>
      </c>
      <c r="P256" s="2" t="s">
        <v>91</v>
      </c>
    </row>
    <row r="257" ht="15.75" customHeight="1">
      <c r="A257" s="2">
        <v>2015.0</v>
      </c>
      <c r="B257" s="2">
        <v>6.0</v>
      </c>
      <c r="C257" s="2" t="s">
        <v>156</v>
      </c>
      <c r="D257" s="2" t="s">
        <v>22</v>
      </c>
      <c r="E257" s="2" t="s">
        <v>219</v>
      </c>
      <c r="F257" s="2" t="s">
        <v>220</v>
      </c>
      <c r="G257" s="2" t="s">
        <v>33</v>
      </c>
      <c r="I257" s="2">
        <v>13.0</v>
      </c>
      <c r="J257" s="2">
        <v>0.0</v>
      </c>
      <c r="K257" s="2">
        <v>13.0</v>
      </c>
      <c r="L257" s="2">
        <v>0.0</v>
      </c>
      <c r="M257" s="2">
        <v>13.0</v>
      </c>
      <c r="S257" s="2" t="s">
        <v>25</v>
      </c>
      <c r="T257" s="2" t="s">
        <v>26</v>
      </c>
    </row>
    <row r="258" ht="15.75" customHeight="1">
      <c r="A258" s="2">
        <v>2014.0</v>
      </c>
      <c r="B258" s="2">
        <v>4.0</v>
      </c>
      <c r="C258" s="2" t="s">
        <v>48</v>
      </c>
      <c r="D258" s="2" t="s">
        <v>49</v>
      </c>
      <c r="E258" s="2" t="s">
        <v>50</v>
      </c>
      <c r="G258" s="2" t="s">
        <v>101</v>
      </c>
      <c r="H258" s="2" t="s">
        <v>177</v>
      </c>
      <c r="I258" s="2">
        <v>7.0</v>
      </c>
      <c r="J258" s="2">
        <v>1.0</v>
      </c>
      <c r="K258" s="2">
        <v>7.0</v>
      </c>
      <c r="L258" s="2">
        <v>0.0</v>
      </c>
      <c r="M258" s="2">
        <v>7.0</v>
      </c>
    </row>
    <row r="259" ht="15.75" customHeight="1">
      <c r="A259" s="2">
        <v>2015.0</v>
      </c>
      <c r="B259" s="2">
        <v>6.0</v>
      </c>
      <c r="C259" s="2" t="s">
        <v>30</v>
      </c>
      <c r="D259" s="2" t="s">
        <v>49</v>
      </c>
      <c r="E259" s="2" t="s">
        <v>41</v>
      </c>
      <c r="F259" s="2" t="s">
        <v>83</v>
      </c>
      <c r="G259" s="2" t="s">
        <v>101</v>
      </c>
      <c r="H259" s="2" t="s">
        <v>78</v>
      </c>
      <c r="I259" s="2">
        <v>6.0</v>
      </c>
      <c r="J259" s="2">
        <v>1.0</v>
      </c>
      <c r="K259" s="2">
        <v>1.0</v>
      </c>
      <c r="L259" s="2">
        <v>0.0</v>
      </c>
      <c r="M259" s="2">
        <v>1.0</v>
      </c>
    </row>
    <row r="260" ht="15.75" customHeight="1">
      <c r="A260" s="2">
        <v>2015.0</v>
      </c>
      <c r="B260" s="2">
        <v>6.0</v>
      </c>
      <c r="C260" s="2" t="s">
        <v>79</v>
      </c>
      <c r="D260" s="2" t="s">
        <v>31</v>
      </c>
      <c r="E260" s="2" t="s">
        <v>23</v>
      </c>
      <c r="G260" s="2" t="s">
        <v>24</v>
      </c>
      <c r="H260" s="2" t="s">
        <v>57</v>
      </c>
      <c r="I260" s="2">
        <v>3.0</v>
      </c>
      <c r="J260" s="2">
        <v>0.0</v>
      </c>
      <c r="K260" s="2">
        <v>3.0</v>
      </c>
      <c r="L260" s="2">
        <v>0.0</v>
      </c>
      <c r="M260" s="2">
        <v>3.0</v>
      </c>
      <c r="Q260" s="2" t="s">
        <v>46</v>
      </c>
      <c r="R260" s="2" t="s">
        <v>58</v>
      </c>
      <c r="U260" s="2" t="s">
        <v>221</v>
      </c>
    </row>
    <row r="261" ht="15.75" customHeight="1">
      <c r="A261" s="2">
        <v>2015.0</v>
      </c>
      <c r="B261" s="2">
        <v>7.0</v>
      </c>
      <c r="C261" s="2" t="s">
        <v>156</v>
      </c>
      <c r="D261" s="2" t="s">
        <v>31</v>
      </c>
      <c r="E261" s="2" t="s">
        <v>184</v>
      </c>
      <c r="F261" s="2" t="s">
        <v>185</v>
      </c>
      <c r="G261" s="2" t="s">
        <v>33</v>
      </c>
      <c r="H261" s="2" t="s">
        <v>141</v>
      </c>
      <c r="I261" s="2">
        <v>87.0</v>
      </c>
      <c r="J261" s="2">
        <v>0.0</v>
      </c>
      <c r="K261" s="2">
        <v>87.0</v>
      </c>
      <c r="L261" s="2">
        <v>0.0</v>
      </c>
      <c r="M261" s="2">
        <v>87.0</v>
      </c>
      <c r="Q261" s="2" t="s">
        <v>46</v>
      </c>
      <c r="R261" s="2" t="s">
        <v>222</v>
      </c>
      <c r="U261" s="2" t="s">
        <v>221</v>
      </c>
    </row>
    <row r="262" ht="15.75" customHeight="1">
      <c r="A262" s="2">
        <v>2015.0</v>
      </c>
      <c r="B262" s="2">
        <v>6.0</v>
      </c>
      <c r="C262" s="2" t="s">
        <v>206</v>
      </c>
      <c r="D262" s="2" t="s">
        <v>86</v>
      </c>
      <c r="E262" s="2" t="s">
        <v>223</v>
      </c>
      <c r="F262" s="2" t="s">
        <v>224</v>
      </c>
      <c r="G262" s="2" t="s">
        <v>33</v>
      </c>
      <c r="H262" s="2" t="s">
        <v>204</v>
      </c>
      <c r="I262" s="2">
        <v>20.0</v>
      </c>
      <c r="J262" s="2">
        <v>1.0</v>
      </c>
      <c r="K262" s="2">
        <v>15.0</v>
      </c>
      <c r="L262" s="2">
        <v>0.0</v>
      </c>
      <c r="M262" s="2">
        <v>20.0</v>
      </c>
    </row>
    <row r="263" ht="15.75" customHeight="1">
      <c r="A263" s="2">
        <v>2015.0</v>
      </c>
      <c r="B263" s="2">
        <v>8.0</v>
      </c>
      <c r="C263" s="2" t="s">
        <v>21</v>
      </c>
      <c r="D263" s="2" t="s">
        <v>31</v>
      </c>
      <c r="E263" s="2" t="s">
        <v>23</v>
      </c>
      <c r="G263" s="2" t="s">
        <v>24</v>
      </c>
      <c r="H263" s="2" t="s">
        <v>103</v>
      </c>
      <c r="I263" s="2">
        <v>3.0</v>
      </c>
      <c r="J263" s="2">
        <v>0.0</v>
      </c>
      <c r="K263" s="2">
        <v>1.0</v>
      </c>
      <c r="L263" s="2">
        <v>0.0</v>
      </c>
      <c r="M263" s="2">
        <v>1.0</v>
      </c>
      <c r="Q263" s="2" t="s">
        <v>46</v>
      </c>
      <c r="R263" s="2" t="s">
        <v>88</v>
      </c>
      <c r="U263" s="2" t="s">
        <v>221</v>
      </c>
    </row>
    <row r="264" ht="15.75" customHeight="1">
      <c r="A264" s="2">
        <v>2015.0</v>
      </c>
      <c r="B264" s="2">
        <v>3.0</v>
      </c>
      <c r="C264" s="2" t="s">
        <v>225</v>
      </c>
      <c r="D264" s="2" t="s">
        <v>22</v>
      </c>
      <c r="E264" s="2" t="s">
        <v>50</v>
      </c>
      <c r="G264" s="2" t="s">
        <v>24</v>
      </c>
      <c r="I264" s="2">
        <v>4.0</v>
      </c>
      <c r="J264" s="2">
        <v>0.0</v>
      </c>
      <c r="K264" s="2">
        <v>4.0</v>
      </c>
      <c r="L264" s="2">
        <v>0.0</v>
      </c>
      <c r="M264" s="2">
        <v>4.0</v>
      </c>
      <c r="S264" s="2" t="s">
        <v>25</v>
      </c>
      <c r="T264" s="2" t="s">
        <v>26</v>
      </c>
    </row>
    <row r="265" ht="15.75" customHeight="1">
      <c r="A265" s="2">
        <v>2015.0</v>
      </c>
      <c r="B265" s="2">
        <v>8.0</v>
      </c>
      <c r="C265" s="2" t="s">
        <v>44</v>
      </c>
      <c r="D265" s="2" t="s">
        <v>31</v>
      </c>
      <c r="E265" s="2" t="s">
        <v>63</v>
      </c>
      <c r="F265" s="2" t="s">
        <v>193</v>
      </c>
      <c r="G265" s="2" t="s">
        <v>24</v>
      </c>
      <c r="H265" s="2" t="s">
        <v>188</v>
      </c>
      <c r="I265" s="2">
        <v>10.0</v>
      </c>
      <c r="J265" s="2">
        <v>0.0</v>
      </c>
      <c r="K265" s="2">
        <v>10.0</v>
      </c>
      <c r="L265" s="2">
        <v>0.0</v>
      </c>
      <c r="M265" s="2">
        <v>10.0</v>
      </c>
      <c r="Q265" s="2" t="s">
        <v>46</v>
      </c>
      <c r="R265" s="2" t="s">
        <v>226</v>
      </c>
      <c r="U265" s="2" t="s">
        <v>221</v>
      </c>
    </row>
    <row r="266" ht="15.75" customHeight="1">
      <c r="A266" s="2">
        <v>2015.0</v>
      </c>
      <c r="B266" s="2">
        <v>7.0</v>
      </c>
      <c r="C266" s="2" t="s">
        <v>95</v>
      </c>
      <c r="D266" s="2" t="s">
        <v>31</v>
      </c>
      <c r="E266" s="2" t="s">
        <v>23</v>
      </c>
      <c r="G266" s="2" t="s">
        <v>24</v>
      </c>
      <c r="H266" s="2" t="s">
        <v>57</v>
      </c>
      <c r="I266" s="2">
        <v>37.0</v>
      </c>
      <c r="J266" s="2">
        <v>0.0</v>
      </c>
      <c r="K266" s="2">
        <v>12.0</v>
      </c>
      <c r="L266" s="2">
        <v>0.0</v>
      </c>
      <c r="M266" s="2">
        <v>12.0</v>
      </c>
      <c r="Q266" s="2" t="s">
        <v>46</v>
      </c>
      <c r="R266" s="2" t="s">
        <v>58</v>
      </c>
      <c r="U266" s="2" t="s">
        <v>221</v>
      </c>
    </row>
    <row r="267" ht="15.75" customHeight="1">
      <c r="A267" s="2">
        <v>2015.0</v>
      </c>
      <c r="B267" s="2">
        <v>7.0</v>
      </c>
      <c r="C267" s="2" t="s">
        <v>44</v>
      </c>
      <c r="D267" s="2" t="s">
        <v>31</v>
      </c>
      <c r="E267" s="2" t="s">
        <v>23</v>
      </c>
      <c r="G267" s="2" t="s">
        <v>24</v>
      </c>
      <c r="H267" s="2" t="s">
        <v>227</v>
      </c>
      <c r="I267" s="2">
        <v>7.0</v>
      </c>
      <c r="J267" s="2">
        <v>0.0</v>
      </c>
      <c r="K267" s="2">
        <v>7.0</v>
      </c>
      <c r="L267" s="2">
        <v>0.0</v>
      </c>
      <c r="M267" s="2">
        <v>7.0</v>
      </c>
      <c r="Q267" s="2" t="s">
        <v>46</v>
      </c>
      <c r="R267" s="2" t="s">
        <v>228</v>
      </c>
      <c r="U267" s="2" t="s">
        <v>221</v>
      </c>
    </row>
    <row r="268" ht="15.75" customHeight="1">
      <c r="A268" s="2">
        <v>2015.0</v>
      </c>
      <c r="B268" s="2">
        <v>6.0</v>
      </c>
      <c r="C268" s="2" t="s">
        <v>30</v>
      </c>
      <c r="D268" s="2" t="s">
        <v>31</v>
      </c>
      <c r="E268" s="2" t="s">
        <v>23</v>
      </c>
      <c r="G268" s="2" t="s">
        <v>24</v>
      </c>
      <c r="H268" s="2" t="s">
        <v>92</v>
      </c>
      <c r="I268" s="2">
        <v>9.0</v>
      </c>
      <c r="J268" s="2">
        <v>2.0</v>
      </c>
      <c r="K268" s="2">
        <v>9.0</v>
      </c>
      <c r="L268" s="2">
        <v>0.0</v>
      </c>
      <c r="M268" s="2">
        <v>9.0</v>
      </c>
      <c r="Q268" s="2" t="s">
        <v>35</v>
      </c>
      <c r="R268" s="2" t="s">
        <v>85</v>
      </c>
      <c r="U268" s="2" t="s">
        <v>221</v>
      </c>
    </row>
    <row r="269" ht="15.75" customHeight="1">
      <c r="A269" s="2">
        <v>2015.0</v>
      </c>
      <c r="B269" s="2">
        <v>1.0</v>
      </c>
      <c r="C269" s="2" t="s">
        <v>79</v>
      </c>
      <c r="D269" s="2" t="s">
        <v>31</v>
      </c>
      <c r="E269" s="2" t="s">
        <v>23</v>
      </c>
      <c r="G269" s="2" t="s">
        <v>24</v>
      </c>
      <c r="H269" s="2" t="s">
        <v>108</v>
      </c>
      <c r="I269" s="2">
        <v>7.0</v>
      </c>
      <c r="J269" s="2">
        <v>0.0</v>
      </c>
      <c r="K269" s="2">
        <v>7.0</v>
      </c>
      <c r="L269" s="2">
        <v>0.0</v>
      </c>
      <c r="M269" s="2">
        <v>7.0</v>
      </c>
      <c r="Q269" s="2" t="s">
        <v>46</v>
      </c>
      <c r="R269" s="2" t="s">
        <v>47</v>
      </c>
      <c r="U269" s="2" t="s">
        <v>221</v>
      </c>
    </row>
    <row r="270" ht="15.75" customHeight="1">
      <c r="A270" s="2">
        <v>2015.0</v>
      </c>
      <c r="B270" s="2">
        <v>8.0</v>
      </c>
      <c r="C270" s="2" t="s">
        <v>156</v>
      </c>
      <c r="D270" s="2" t="s">
        <v>31</v>
      </c>
      <c r="E270" s="2" t="s">
        <v>23</v>
      </c>
      <c r="G270" s="2" t="s">
        <v>24</v>
      </c>
      <c r="H270" s="2" t="s">
        <v>103</v>
      </c>
      <c r="I270" s="2">
        <v>2.0</v>
      </c>
      <c r="J270" s="2">
        <v>0.0</v>
      </c>
      <c r="K270" s="2">
        <v>2.0</v>
      </c>
      <c r="L270" s="2">
        <v>0.0</v>
      </c>
      <c r="M270" s="2">
        <v>2.0</v>
      </c>
      <c r="Q270" s="2" t="s">
        <v>46</v>
      </c>
      <c r="R270" s="2" t="s">
        <v>110</v>
      </c>
      <c r="U270" s="2" t="s">
        <v>221</v>
      </c>
    </row>
    <row r="271" ht="15.75" customHeight="1">
      <c r="A271" s="2">
        <v>2015.0</v>
      </c>
      <c r="B271" s="2">
        <v>7.0</v>
      </c>
      <c r="C271" s="2" t="s">
        <v>30</v>
      </c>
      <c r="D271" s="2" t="s">
        <v>49</v>
      </c>
      <c r="E271" s="2" t="s">
        <v>63</v>
      </c>
      <c r="F271" s="2" t="s">
        <v>83</v>
      </c>
      <c r="G271" s="2" t="s">
        <v>24</v>
      </c>
      <c r="H271" s="2" t="s">
        <v>229</v>
      </c>
      <c r="I271" s="2">
        <v>16.0</v>
      </c>
      <c r="J271" s="2">
        <v>2.0</v>
      </c>
      <c r="K271" s="2">
        <v>16.0</v>
      </c>
      <c r="L271" s="2">
        <v>0.0</v>
      </c>
      <c r="M271" s="2">
        <v>16.0</v>
      </c>
    </row>
    <row r="272" ht="15.75" customHeight="1">
      <c r="A272" s="2">
        <v>2015.0</v>
      </c>
      <c r="B272" s="2">
        <v>6.0</v>
      </c>
      <c r="C272" s="2" t="s">
        <v>40</v>
      </c>
      <c r="D272" s="2" t="s">
        <v>49</v>
      </c>
      <c r="E272" s="2" t="s">
        <v>63</v>
      </c>
      <c r="F272" s="2" t="s">
        <v>64</v>
      </c>
      <c r="G272" s="2" t="s">
        <v>101</v>
      </c>
      <c r="H272" s="2" t="s">
        <v>52</v>
      </c>
      <c r="I272" s="2">
        <v>10.0</v>
      </c>
      <c r="J272" s="2">
        <v>0.0</v>
      </c>
      <c r="K272" s="2">
        <v>10.0</v>
      </c>
      <c r="L272" s="2">
        <v>0.0</v>
      </c>
      <c r="M272" s="2">
        <v>10.0</v>
      </c>
    </row>
    <row r="273" ht="15.75" customHeight="1">
      <c r="A273" s="2">
        <v>2015.0</v>
      </c>
      <c r="B273" s="2">
        <v>7.0</v>
      </c>
      <c r="C273" s="2" t="s">
        <v>30</v>
      </c>
      <c r="D273" s="2" t="s">
        <v>31</v>
      </c>
      <c r="E273" s="2" t="s">
        <v>230</v>
      </c>
      <c r="F273" s="2" t="s">
        <v>193</v>
      </c>
      <c r="G273" s="2" t="s">
        <v>33</v>
      </c>
      <c r="H273" s="2" t="s">
        <v>53</v>
      </c>
      <c r="I273" s="2">
        <v>58.0</v>
      </c>
      <c r="J273" s="2">
        <v>1.0</v>
      </c>
      <c r="K273" s="2">
        <v>58.0</v>
      </c>
      <c r="L273" s="2">
        <v>0.0</v>
      </c>
      <c r="M273" s="2">
        <v>58.0</v>
      </c>
      <c r="Q273" s="2" t="s">
        <v>46</v>
      </c>
      <c r="R273" s="2" t="s">
        <v>47</v>
      </c>
      <c r="U273" s="2" t="s">
        <v>221</v>
      </c>
    </row>
    <row r="274" ht="15.75" customHeight="1">
      <c r="A274" s="2">
        <v>2015.0</v>
      </c>
      <c r="B274" s="2">
        <v>8.0</v>
      </c>
      <c r="C274" s="2" t="s">
        <v>44</v>
      </c>
      <c r="D274" s="2" t="s">
        <v>31</v>
      </c>
      <c r="E274" s="2" t="s">
        <v>23</v>
      </c>
      <c r="G274" s="2" t="s">
        <v>24</v>
      </c>
      <c r="H274" s="2" t="s">
        <v>69</v>
      </c>
      <c r="I274" s="2">
        <v>4.0</v>
      </c>
      <c r="J274" s="2">
        <v>0.0</v>
      </c>
      <c r="K274" s="2">
        <v>3.0</v>
      </c>
      <c r="L274" s="2">
        <v>0.0</v>
      </c>
      <c r="M274" s="2">
        <v>3.0</v>
      </c>
      <c r="Q274" s="2" t="s">
        <v>46</v>
      </c>
      <c r="R274" s="2" t="s">
        <v>104</v>
      </c>
      <c r="U274" s="2" t="s">
        <v>221</v>
      </c>
    </row>
    <row r="275" ht="15.75" customHeight="1">
      <c r="A275" s="2">
        <v>2015.0</v>
      </c>
      <c r="B275" s="2">
        <v>8.0</v>
      </c>
      <c r="C275" s="2" t="s">
        <v>21</v>
      </c>
      <c r="D275" s="2" t="s">
        <v>31</v>
      </c>
      <c r="E275" s="2" t="s">
        <v>23</v>
      </c>
      <c r="G275" s="2" t="s">
        <v>24</v>
      </c>
      <c r="H275" s="2" t="s">
        <v>108</v>
      </c>
      <c r="I275" s="2">
        <v>27.0</v>
      </c>
      <c r="J275" s="2">
        <v>0.0</v>
      </c>
      <c r="K275" s="2">
        <v>27.0</v>
      </c>
      <c r="L275" s="2">
        <v>0.0</v>
      </c>
      <c r="M275" s="2">
        <v>27.0</v>
      </c>
      <c r="Q275" s="2" t="s">
        <v>46</v>
      </c>
      <c r="R275" s="2" t="s">
        <v>139</v>
      </c>
      <c r="U275" s="2" t="s">
        <v>221</v>
      </c>
    </row>
    <row r="276" ht="15.75" customHeight="1">
      <c r="A276" s="2">
        <v>2015.0</v>
      </c>
      <c r="B276" s="2">
        <v>7.0</v>
      </c>
      <c r="C276" s="2" t="s">
        <v>44</v>
      </c>
      <c r="D276" s="2" t="s">
        <v>31</v>
      </c>
      <c r="E276" s="2" t="s">
        <v>41</v>
      </c>
      <c r="G276" s="2" t="s">
        <v>24</v>
      </c>
      <c r="H276" s="2" t="s">
        <v>57</v>
      </c>
      <c r="I276" s="2">
        <v>21.0</v>
      </c>
      <c r="J276" s="2">
        <v>0.0</v>
      </c>
      <c r="K276" s="2">
        <v>21.0</v>
      </c>
      <c r="L276" s="2">
        <v>0.0</v>
      </c>
      <c r="M276" s="2">
        <v>21.0</v>
      </c>
      <c r="Q276" s="2" t="s">
        <v>46</v>
      </c>
      <c r="R276" s="2" t="s">
        <v>231</v>
      </c>
      <c r="U276" s="2" t="s">
        <v>221</v>
      </c>
    </row>
    <row r="277" ht="15.75" customHeight="1">
      <c r="A277" s="2">
        <v>2015.0</v>
      </c>
      <c r="B277" s="2">
        <v>8.0</v>
      </c>
      <c r="C277" s="2" t="s">
        <v>107</v>
      </c>
      <c r="D277" s="2" t="s">
        <v>49</v>
      </c>
      <c r="E277" s="2" t="s">
        <v>23</v>
      </c>
      <c r="G277" s="2" t="s">
        <v>24</v>
      </c>
      <c r="H277" s="2" t="s">
        <v>160</v>
      </c>
      <c r="I277" s="2">
        <v>7.0</v>
      </c>
      <c r="J277" s="2">
        <v>0.0</v>
      </c>
      <c r="K277" s="2">
        <v>7.0</v>
      </c>
      <c r="L277" s="2">
        <v>0.0</v>
      </c>
      <c r="M277" s="2">
        <v>7.0</v>
      </c>
    </row>
    <row r="278" ht="15.75" customHeight="1">
      <c r="A278" s="2">
        <v>2015.0</v>
      </c>
      <c r="B278" s="2">
        <v>7.0</v>
      </c>
      <c r="C278" s="2" t="s">
        <v>44</v>
      </c>
      <c r="D278" s="2" t="s">
        <v>31</v>
      </c>
      <c r="E278" s="2" t="s">
        <v>23</v>
      </c>
      <c r="G278" s="2" t="s">
        <v>24</v>
      </c>
      <c r="H278" s="2" t="s">
        <v>53</v>
      </c>
      <c r="I278" s="2">
        <v>15.0</v>
      </c>
      <c r="J278" s="2">
        <v>1.0</v>
      </c>
      <c r="K278" s="2">
        <v>15.0</v>
      </c>
      <c r="L278" s="2">
        <v>0.0</v>
      </c>
      <c r="M278" s="2">
        <v>15.0</v>
      </c>
      <c r="Q278" s="2" t="s">
        <v>46</v>
      </c>
      <c r="R278" s="2" t="s">
        <v>47</v>
      </c>
      <c r="U278" s="2" t="s">
        <v>221</v>
      </c>
    </row>
    <row r="279" ht="15.75" customHeight="1">
      <c r="A279" s="2">
        <v>2015.0</v>
      </c>
      <c r="B279" s="2">
        <v>9.0</v>
      </c>
      <c r="C279" s="2" t="s">
        <v>21</v>
      </c>
      <c r="D279" s="2" t="s">
        <v>22</v>
      </c>
      <c r="E279" s="2" t="s">
        <v>23</v>
      </c>
      <c r="G279" s="2" t="s">
        <v>101</v>
      </c>
      <c r="I279" s="2">
        <v>19.0</v>
      </c>
      <c r="J279" s="2">
        <v>1.0</v>
      </c>
      <c r="K279" s="2">
        <v>19.0</v>
      </c>
      <c r="L279" s="2">
        <v>0.0</v>
      </c>
      <c r="M279" s="2">
        <v>19.0</v>
      </c>
      <c r="S279" s="2" t="s">
        <v>25</v>
      </c>
      <c r="T279" s="2" t="s">
        <v>26</v>
      </c>
    </row>
    <row r="280" ht="15.75" customHeight="1">
      <c r="A280" s="2">
        <v>2015.0</v>
      </c>
      <c r="B280" s="2">
        <v>7.0</v>
      </c>
      <c r="C280" s="2" t="s">
        <v>112</v>
      </c>
      <c r="D280" s="2" t="s">
        <v>31</v>
      </c>
      <c r="E280" s="2" t="s">
        <v>23</v>
      </c>
      <c r="G280" s="2" t="s">
        <v>24</v>
      </c>
      <c r="H280" s="2" t="s">
        <v>65</v>
      </c>
      <c r="I280" s="2">
        <v>3.0</v>
      </c>
      <c r="J280" s="2">
        <v>0.0</v>
      </c>
      <c r="K280" s="2">
        <v>3.0</v>
      </c>
      <c r="L280" s="2">
        <v>0.0</v>
      </c>
      <c r="M280" s="2">
        <v>3.0</v>
      </c>
      <c r="Q280" s="2" t="s">
        <v>46</v>
      </c>
      <c r="R280" s="2" t="s">
        <v>58</v>
      </c>
      <c r="U280" s="2" t="s">
        <v>221</v>
      </c>
    </row>
    <row r="281" ht="15.75" customHeight="1">
      <c r="A281" s="2">
        <v>2015.0</v>
      </c>
      <c r="B281" s="2">
        <v>9.0</v>
      </c>
      <c r="C281" s="2" t="s">
        <v>21</v>
      </c>
      <c r="D281" s="2" t="s">
        <v>43</v>
      </c>
      <c r="E281" s="2" t="s">
        <v>23</v>
      </c>
      <c r="G281" s="2" t="s">
        <v>101</v>
      </c>
      <c r="H281" s="2" t="s">
        <v>158</v>
      </c>
      <c r="I281" s="2">
        <v>5.0</v>
      </c>
      <c r="J281" s="2">
        <v>0.0</v>
      </c>
      <c r="K281" s="2">
        <v>0.0</v>
      </c>
      <c r="L281" s="2">
        <v>0.0</v>
      </c>
      <c r="M281" s="2">
        <v>0.0</v>
      </c>
    </row>
    <row r="282" ht="15.75" customHeight="1">
      <c r="A282" s="2">
        <v>2015.0</v>
      </c>
      <c r="B282" s="2">
        <v>7.0</v>
      </c>
      <c r="C282" s="2" t="s">
        <v>95</v>
      </c>
      <c r="D282" s="2" t="s">
        <v>31</v>
      </c>
      <c r="E282" s="2" t="s">
        <v>41</v>
      </c>
      <c r="F282" s="2" t="s">
        <v>83</v>
      </c>
      <c r="G282" s="2" t="s">
        <v>24</v>
      </c>
      <c r="H282" s="2" t="s">
        <v>141</v>
      </c>
      <c r="I282" s="2">
        <v>8.0</v>
      </c>
      <c r="J282" s="2">
        <v>0.0</v>
      </c>
      <c r="K282" s="2">
        <v>8.0</v>
      </c>
      <c r="L282" s="2">
        <v>0.0</v>
      </c>
      <c r="M282" s="2">
        <v>8.0</v>
      </c>
      <c r="Q282" s="2" t="s">
        <v>35</v>
      </c>
      <c r="R282" s="2" t="s">
        <v>85</v>
      </c>
      <c r="U282" s="2" t="s">
        <v>221</v>
      </c>
    </row>
    <row r="283" ht="15.75" customHeight="1">
      <c r="A283" s="2">
        <v>2015.0</v>
      </c>
      <c r="B283" s="2">
        <v>9.0</v>
      </c>
      <c r="C283" s="2" t="s">
        <v>40</v>
      </c>
      <c r="D283" s="2" t="s">
        <v>22</v>
      </c>
      <c r="E283" s="2" t="s">
        <v>232</v>
      </c>
      <c r="F283" s="2" t="s">
        <v>233</v>
      </c>
      <c r="G283" s="2" t="s">
        <v>234</v>
      </c>
      <c r="I283" s="2">
        <v>17.0</v>
      </c>
      <c r="J283" s="2">
        <v>0.0</v>
      </c>
      <c r="K283" s="2">
        <v>17.0</v>
      </c>
      <c r="L283" s="2">
        <v>0.0</v>
      </c>
      <c r="M283" s="2">
        <v>17.0</v>
      </c>
      <c r="S283" s="2" t="s">
        <v>25</v>
      </c>
      <c r="T283" s="2" t="s">
        <v>26</v>
      </c>
    </row>
    <row r="284" ht="15.75" customHeight="1">
      <c r="A284" s="2">
        <v>2015.0</v>
      </c>
      <c r="B284" s="2">
        <v>9.0</v>
      </c>
      <c r="C284" s="2" t="s">
        <v>40</v>
      </c>
      <c r="D284" s="2" t="s">
        <v>49</v>
      </c>
      <c r="E284" s="2" t="s">
        <v>63</v>
      </c>
      <c r="F284" s="2" t="s">
        <v>235</v>
      </c>
      <c r="G284" s="2" t="s">
        <v>101</v>
      </c>
      <c r="H284" s="2" t="s">
        <v>52</v>
      </c>
      <c r="I284" s="2">
        <v>6.0</v>
      </c>
      <c r="J284" s="2">
        <v>0.0</v>
      </c>
      <c r="K284" s="2">
        <v>6.0</v>
      </c>
      <c r="L284" s="2">
        <v>0.0</v>
      </c>
      <c r="M284" s="2">
        <v>6.0</v>
      </c>
    </row>
    <row r="285" ht="15.75" customHeight="1">
      <c r="A285" s="2">
        <v>2015.0</v>
      </c>
      <c r="B285" s="2">
        <v>9.0</v>
      </c>
      <c r="C285" s="2" t="s">
        <v>124</v>
      </c>
      <c r="D285" s="2" t="s">
        <v>43</v>
      </c>
      <c r="E285" s="2" t="s">
        <v>50</v>
      </c>
      <c r="G285" s="2" t="s">
        <v>24</v>
      </c>
      <c r="H285" s="2" t="s">
        <v>236</v>
      </c>
      <c r="I285" s="2">
        <v>29.0</v>
      </c>
      <c r="J285" s="2">
        <v>0.0</v>
      </c>
      <c r="K285" s="2">
        <v>29.0</v>
      </c>
      <c r="L285" s="2">
        <v>0.0</v>
      </c>
      <c r="M285" s="2">
        <v>29.0</v>
      </c>
    </row>
    <row r="286" ht="15.75" customHeight="1">
      <c r="A286" s="2">
        <v>2015.0</v>
      </c>
      <c r="B286" s="2">
        <v>8.0</v>
      </c>
      <c r="C286" s="2" t="s">
        <v>21</v>
      </c>
      <c r="D286" s="2" t="s">
        <v>43</v>
      </c>
      <c r="E286" s="2" t="s">
        <v>23</v>
      </c>
      <c r="G286" s="2" t="s">
        <v>24</v>
      </c>
      <c r="H286" s="2" t="s">
        <v>52</v>
      </c>
      <c r="I286" s="2">
        <v>6.0</v>
      </c>
      <c r="J286" s="2">
        <v>1.0</v>
      </c>
      <c r="K286" s="2">
        <v>6.0</v>
      </c>
      <c r="L286" s="2">
        <v>0.0</v>
      </c>
      <c r="M286" s="2">
        <v>6.0</v>
      </c>
    </row>
    <row r="287" ht="15.75" customHeight="1">
      <c r="A287" s="2">
        <v>2015.0</v>
      </c>
      <c r="B287" s="2">
        <v>10.0</v>
      </c>
      <c r="C287" s="2" t="s">
        <v>21</v>
      </c>
      <c r="D287" s="2" t="s">
        <v>49</v>
      </c>
      <c r="E287" s="2" t="s">
        <v>50</v>
      </c>
      <c r="G287" s="2" t="s">
        <v>101</v>
      </c>
      <c r="H287" s="2" t="s">
        <v>52</v>
      </c>
      <c r="I287" s="2">
        <v>6.0</v>
      </c>
      <c r="J287" s="2">
        <v>0.0</v>
      </c>
      <c r="K287" s="2">
        <v>0.0</v>
      </c>
      <c r="L287" s="2">
        <v>0.0</v>
      </c>
      <c r="M287" s="2">
        <v>0.0</v>
      </c>
    </row>
    <row r="288" ht="15.75" customHeight="1">
      <c r="A288" s="2">
        <v>2015.0</v>
      </c>
      <c r="B288" s="2">
        <v>10.0</v>
      </c>
      <c r="C288" s="2" t="s">
        <v>70</v>
      </c>
      <c r="D288" s="2" t="s">
        <v>86</v>
      </c>
      <c r="E288" s="2" t="s">
        <v>41</v>
      </c>
      <c r="F288" s="2" t="s">
        <v>237</v>
      </c>
      <c r="G288" s="2" t="s">
        <v>24</v>
      </c>
      <c r="H288" s="2" t="s">
        <v>238</v>
      </c>
      <c r="I288" s="2">
        <v>103.0</v>
      </c>
    </row>
    <row r="289" ht="15.75" customHeight="1">
      <c r="A289" s="2">
        <v>2015.0</v>
      </c>
      <c r="B289" s="2">
        <v>10.0</v>
      </c>
      <c r="C289" s="2" t="s">
        <v>40</v>
      </c>
      <c r="D289" s="2" t="s">
        <v>49</v>
      </c>
      <c r="E289" s="2" t="s">
        <v>50</v>
      </c>
      <c r="G289" s="2" t="s">
        <v>101</v>
      </c>
      <c r="H289" s="2" t="s">
        <v>52</v>
      </c>
      <c r="I289" s="2">
        <v>4.0</v>
      </c>
      <c r="J289" s="2">
        <v>0.0</v>
      </c>
      <c r="K289" s="2">
        <v>4.0</v>
      </c>
      <c r="L289" s="2">
        <v>0.0</v>
      </c>
      <c r="M289" s="2">
        <v>4.0</v>
      </c>
    </row>
    <row r="290" ht="15.75" customHeight="1">
      <c r="A290" s="2">
        <v>2015.0</v>
      </c>
      <c r="B290" s="2">
        <v>10.0</v>
      </c>
      <c r="C290" s="2" t="s">
        <v>38</v>
      </c>
      <c r="D290" s="2" t="s">
        <v>49</v>
      </c>
      <c r="E290" s="2" t="s">
        <v>50</v>
      </c>
      <c r="G290" s="2" t="s">
        <v>101</v>
      </c>
      <c r="H290" s="2" t="s">
        <v>78</v>
      </c>
      <c r="I290" s="2">
        <v>8.0</v>
      </c>
      <c r="J290" s="2">
        <v>0.0</v>
      </c>
      <c r="K290" s="2">
        <v>8.0</v>
      </c>
      <c r="L290" s="2">
        <v>0.0</v>
      </c>
      <c r="M290" s="2">
        <v>8.0</v>
      </c>
    </row>
    <row r="291" ht="15.75" customHeight="1">
      <c r="A291" s="2">
        <v>2014.0</v>
      </c>
      <c r="B291" s="2">
        <v>10.0</v>
      </c>
      <c r="C291" s="2" t="s">
        <v>107</v>
      </c>
      <c r="D291" s="2" t="s">
        <v>31</v>
      </c>
      <c r="E291" s="2" t="s">
        <v>23</v>
      </c>
      <c r="G291" s="2" t="s">
        <v>24</v>
      </c>
      <c r="H291" s="2" t="s">
        <v>108</v>
      </c>
      <c r="I291" s="2">
        <v>3.0</v>
      </c>
      <c r="J291" s="2">
        <v>0.0</v>
      </c>
      <c r="K291" s="2">
        <v>2.0</v>
      </c>
      <c r="L291" s="2">
        <v>0.0</v>
      </c>
      <c r="M291" s="2">
        <v>2.0</v>
      </c>
      <c r="Q291" s="2" t="s">
        <v>46</v>
      </c>
      <c r="R291" s="2" t="s">
        <v>47</v>
      </c>
      <c r="U291" s="2" t="s">
        <v>37</v>
      </c>
    </row>
    <row r="292" ht="15.75" customHeight="1">
      <c r="A292" s="2">
        <v>2015.0</v>
      </c>
      <c r="B292" s="2">
        <v>10.0</v>
      </c>
      <c r="C292" s="2" t="s">
        <v>40</v>
      </c>
      <c r="D292" s="2" t="s">
        <v>49</v>
      </c>
      <c r="E292" s="2" t="s">
        <v>239</v>
      </c>
      <c r="F292" s="2" t="s">
        <v>240</v>
      </c>
      <c r="G292" s="2" t="s">
        <v>33</v>
      </c>
      <c r="H292" s="2" t="s">
        <v>52</v>
      </c>
      <c r="I292" s="2">
        <v>4.0</v>
      </c>
      <c r="J292" s="2">
        <v>0.0</v>
      </c>
      <c r="K292" s="2">
        <v>4.0</v>
      </c>
      <c r="L292" s="2">
        <v>0.0</v>
      </c>
      <c r="M292" s="2">
        <v>4.0</v>
      </c>
    </row>
    <row r="293" ht="15.75" customHeight="1">
      <c r="A293" s="2">
        <v>2013.0</v>
      </c>
      <c r="B293" s="2">
        <v>2.0</v>
      </c>
      <c r="C293" s="2" t="s">
        <v>100</v>
      </c>
      <c r="D293" s="2" t="s">
        <v>31</v>
      </c>
      <c r="E293" s="2" t="s">
        <v>41</v>
      </c>
      <c r="F293" s="2" t="s">
        <v>83</v>
      </c>
      <c r="G293" s="2" t="s">
        <v>24</v>
      </c>
      <c r="H293" s="2" t="s">
        <v>65</v>
      </c>
      <c r="I293" s="2">
        <v>8.0</v>
      </c>
      <c r="J293" s="2">
        <v>3.0</v>
      </c>
      <c r="K293" s="2">
        <v>8.0</v>
      </c>
      <c r="L293" s="2">
        <v>0.0</v>
      </c>
      <c r="M293" s="2">
        <v>8.0</v>
      </c>
      <c r="Q293" s="2" t="s">
        <v>191</v>
      </c>
      <c r="R293" s="2" t="s">
        <v>121</v>
      </c>
      <c r="U293" s="2" t="s">
        <v>221</v>
      </c>
    </row>
    <row r="294" ht="15.75" customHeight="1">
      <c r="A294" s="2">
        <v>2015.0</v>
      </c>
      <c r="B294" s="2">
        <v>10.0</v>
      </c>
      <c r="C294" s="2" t="s">
        <v>40</v>
      </c>
      <c r="D294" s="2" t="s">
        <v>49</v>
      </c>
      <c r="E294" s="2" t="s">
        <v>63</v>
      </c>
      <c r="F294" s="2" t="s">
        <v>178</v>
      </c>
      <c r="G294" s="2" t="s">
        <v>101</v>
      </c>
      <c r="H294" s="2" t="s">
        <v>52</v>
      </c>
      <c r="I294" s="2">
        <v>7.0</v>
      </c>
      <c r="J294" s="2">
        <v>0.0</v>
      </c>
      <c r="K294" s="2">
        <v>7.0</v>
      </c>
      <c r="L294" s="2">
        <v>0.0</v>
      </c>
      <c r="M294" s="2">
        <v>7.0</v>
      </c>
    </row>
    <row r="295" ht="15.75" customHeight="1">
      <c r="A295" s="2">
        <v>2015.0</v>
      </c>
      <c r="B295" s="2">
        <v>9.0</v>
      </c>
      <c r="C295" s="2" t="s">
        <v>107</v>
      </c>
      <c r="D295" s="2" t="s">
        <v>49</v>
      </c>
      <c r="E295" s="2" t="s">
        <v>23</v>
      </c>
      <c r="G295" s="2" t="s">
        <v>101</v>
      </c>
      <c r="H295" s="2" t="s">
        <v>52</v>
      </c>
      <c r="I295" s="2">
        <v>10.0</v>
      </c>
      <c r="J295" s="2">
        <v>0.0</v>
      </c>
      <c r="K295" s="2">
        <v>10.0</v>
      </c>
      <c r="L295" s="2">
        <v>0.0</v>
      </c>
      <c r="M295" s="2">
        <v>10.0</v>
      </c>
    </row>
    <row r="296" ht="15.75" customHeight="1">
      <c r="A296" s="2">
        <v>2015.0</v>
      </c>
      <c r="B296" s="2">
        <v>10.0</v>
      </c>
      <c r="C296" s="2" t="s">
        <v>107</v>
      </c>
      <c r="D296" s="2" t="s">
        <v>22</v>
      </c>
      <c r="E296" s="2" t="s">
        <v>23</v>
      </c>
      <c r="G296" s="2" t="s">
        <v>24</v>
      </c>
      <c r="I296" s="2">
        <v>4.0</v>
      </c>
      <c r="J296" s="2">
        <v>0.0</v>
      </c>
      <c r="K296" s="2">
        <v>4.0</v>
      </c>
      <c r="L296" s="2">
        <v>0.0</v>
      </c>
      <c r="M296" s="2">
        <v>4.0</v>
      </c>
    </row>
    <row r="297" ht="15.75" customHeight="1">
      <c r="A297" s="2">
        <v>2015.0</v>
      </c>
      <c r="B297" s="2">
        <v>11.0</v>
      </c>
      <c r="C297" s="2" t="s">
        <v>156</v>
      </c>
      <c r="D297" s="2" t="s">
        <v>22</v>
      </c>
      <c r="E297" s="2" t="s">
        <v>41</v>
      </c>
      <c r="F297" s="2" t="s">
        <v>182</v>
      </c>
      <c r="G297" s="2" t="s">
        <v>101</v>
      </c>
      <c r="I297" s="2">
        <v>5.0</v>
      </c>
      <c r="J297" s="2">
        <v>0.0</v>
      </c>
      <c r="K297" s="2">
        <v>5.0</v>
      </c>
      <c r="L297" s="2">
        <v>0.0</v>
      </c>
      <c r="M297" s="2">
        <v>5.0</v>
      </c>
      <c r="S297" s="2" t="s">
        <v>25</v>
      </c>
      <c r="T297" s="2" t="s">
        <v>26</v>
      </c>
    </row>
    <row r="298" ht="15.75" customHeight="1">
      <c r="A298" s="2">
        <v>2015.0</v>
      </c>
      <c r="B298" s="2">
        <v>7.0</v>
      </c>
      <c r="C298" s="2" t="s">
        <v>241</v>
      </c>
      <c r="D298" s="2" t="s">
        <v>190</v>
      </c>
      <c r="E298" s="2" t="s">
        <v>23</v>
      </c>
      <c r="G298" s="2" t="s">
        <v>101</v>
      </c>
      <c r="H298" s="2" t="s">
        <v>177</v>
      </c>
      <c r="I298" s="2">
        <v>6.0</v>
      </c>
      <c r="J298" s="2">
        <v>1.0</v>
      </c>
      <c r="K298" s="2">
        <v>2.0</v>
      </c>
      <c r="L298" s="2">
        <v>0.0</v>
      </c>
      <c r="M298" s="2">
        <v>6.0</v>
      </c>
    </row>
    <row r="299" ht="15.75" customHeight="1">
      <c r="A299" s="2">
        <v>2011.0</v>
      </c>
      <c r="B299" s="2">
        <v>8.0</v>
      </c>
      <c r="C299" s="2" t="s">
        <v>241</v>
      </c>
      <c r="D299" s="2" t="s">
        <v>31</v>
      </c>
      <c r="E299" s="2" t="s">
        <v>23</v>
      </c>
      <c r="G299" s="2" t="s">
        <v>24</v>
      </c>
      <c r="H299" s="2" t="s">
        <v>242</v>
      </c>
      <c r="I299" s="2">
        <v>130.0</v>
      </c>
      <c r="Q299" s="2" t="s">
        <v>46</v>
      </c>
      <c r="R299" s="2" t="s">
        <v>243</v>
      </c>
      <c r="U299" s="2" t="s">
        <v>37</v>
      </c>
    </row>
    <row r="300" ht="15.75" customHeight="1">
      <c r="A300" s="2">
        <v>2015.0</v>
      </c>
      <c r="B300" s="2">
        <v>11.0</v>
      </c>
      <c r="C300" s="2" t="s">
        <v>40</v>
      </c>
      <c r="D300" s="2" t="s">
        <v>49</v>
      </c>
      <c r="E300" s="2" t="s">
        <v>41</v>
      </c>
      <c r="F300" s="2" t="s">
        <v>133</v>
      </c>
      <c r="G300" s="2" t="s">
        <v>101</v>
      </c>
      <c r="H300" s="2" t="s">
        <v>52</v>
      </c>
      <c r="I300" s="2">
        <v>4.0</v>
      </c>
      <c r="J300" s="2">
        <v>0.0</v>
      </c>
      <c r="K300" s="2">
        <v>4.0</v>
      </c>
      <c r="L300" s="2">
        <v>0.0</v>
      </c>
      <c r="M300" s="2">
        <v>4.0</v>
      </c>
    </row>
    <row r="301" ht="15.75" customHeight="1">
      <c r="A301" s="2">
        <v>2015.0</v>
      </c>
      <c r="B301" s="2">
        <v>12.0</v>
      </c>
      <c r="C301" s="2" t="s">
        <v>42</v>
      </c>
      <c r="D301" s="2" t="s">
        <v>43</v>
      </c>
      <c r="E301" s="2" t="s">
        <v>41</v>
      </c>
      <c r="F301" s="2" t="s">
        <v>83</v>
      </c>
      <c r="G301" s="2" t="s">
        <v>101</v>
      </c>
      <c r="H301" s="2" t="s">
        <v>78</v>
      </c>
      <c r="I301" s="2">
        <v>2.0</v>
      </c>
      <c r="J301" s="2">
        <v>1.0</v>
      </c>
      <c r="K301" s="2">
        <v>2.0</v>
      </c>
      <c r="L301" s="2">
        <v>0.0</v>
      </c>
      <c r="M301" s="2">
        <v>2.0</v>
      </c>
    </row>
    <row r="302" ht="15.75" customHeight="1">
      <c r="A302" s="2">
        <v>2015.0</v>
      </c>
      <c r="B302" s="2">
        <v>12.0</v>
      </c>
      <c r="C302" s="2" t="s">
        <v>21</v>
      </c>
      <c r="D302" s="2" t="s">
        <v>22</v>
      </c>
      <c r="E302" s="2" t="s">
        <v>23</v>
      </c>
      <c r="G302" s="2" t="s">
        <v>101</v>
      </c>
      <c r="I302" s="2">
        <v>2.0</v>
      </c>
      <c r="J302" s="2">
        <v>0.0</v>
      </c>
      <c r="K302" s="2">
        <v>2.0</v>
      </c>
      <c r="L302" s="2">
        <v>0.0</v>
      </c>
      <c r="M302" s="2">
        <v>2.0</v>
      </c>
      <c r="S302" s="2" t="s">
        <v>25</v>
      </c>
      <c r="T302" s="2" t="s">
        <v>26</v>
      </c>
    </row>
    <row r="303" ht="15.75" customHeight="1">
      <c r="A303" s="2">
        <v>2015.0</v>
      </c>
      <c r="B303" s="2">
        <v>11.0</v>
      </c>
      <c r="C303" s="2" t="s">
        <v>40</v>
      </c>
      <c r="D303" s="2" t="s">
        <v>22</v>
      </c>
      <c r="E303" s="2" t="s">
        <v>41</v>
      </c>
      <c r="F303" s="2" t="s">
        <v>133</v>
      </c>
      <c r="G303" s="2" t="s">
        <v>24</v>
      </c>
      <c r="I303" s="2">
        <v>6.0</v>
      </c>
      <c r="J303" s="2">
        <v>0.0</v>
      </c>
      <c r="K303" s="2">
        <v>6.0</v>
      </c>
      <c r="L303" s="2">
        <v>0.0</v>
      </c>
      <c r="M303" s="2">
        <v>6.0</v>
      </c>
      <c r="S303" s="2" t="s">
        <v>25</v>
      </c>
      <c r="T303" s="2" t="s">
        <v>26</v>
      </c>
    </row>
    <row r="304" ht="15.75" customHeight="1">
      <c r="A304" s="2">
        <v>2015.0</v>
      </c>
      <c r="B304" s="2">
        <v>11.0</v>
      </c>
      <c r="C304" s="2" t="s">
        <v>112</v>
      </c>
      <c r="D304" s="2" t="s">
        <v>31</v>
      </c>
      <c r="E304" s="2" t="s">
        <v>23</v>
      </c>
      <c r="G304" s="2" t="s">
        <v>101</v>
      </c>
      <c r="H304" s="2" t="s">
        <v>65</v>
      </c>
      <c r="I304" s="2">
        <v>7.0</v>
      </c>
      <c r="J304" s="2">
        <v>0.0</v>
      </c>
      <c r="K304" s="2">
        <v>7.0</v>
      </c>
      <c r="L304" s="2">
        <v>0.0</v>
      </c>
      <c r="M304" s="2">
        <v>7.0</v>
      </c>
      <c r="Q304" s="2" t="s">
        <v>46</v>
      </c>
      <c r="R304" s="2" t="s">
        <v>47</v>
      </c>
      <c r="U304" s="2" t="s">
        <v>221</v>
      </c>
    </row>
    <row r="305" ht="15.75" customHeight="1">
      <c r="A305" s="2">
        <v>2015.0</v>
      </c>
      <c r="B305" s="2">
        <v>12.0</v>
      </c>
      <c r="C305" s="2" t="s">
        <v>48</v>
      </c>
      <c r="D305" s="2" t="s">
        <v>43</v>
      </c>
      <c r="E305" s="2" t="s">
        <v>50</v>
      </c>
      <c r="G305" s="2" t="s">
        <v>24</v>
      </c>
      <c r="H305" s="2" t="s">
        <v>52</v>
      </c>
      <c r="I305" s="2">
        <v>2.0</v>
      </c>
      <c r="J305" s="2">
        <v>0.0</v>
      </c>
      <c r="K305" s="2">
        <v>2.0</v>
      </c>
      <c r="L305" s="2">
        <v>0.0</v>
      </c>
      <c r="M305" s="2">
        <v>2.0</v>
      </c>
    </row>
    <row r="306" ht="15.75" customHeight="1">
      <c r="A306" s="2">
        <v>2015.0</v>
      </c>
      <c r="B306" s="2">
        <v>11.0</v>
      </c>
      <c r="C306" s="2" t="s">
        <v>21</v>
      </c>
      <c r="D306" s="2" t="s">
        <v>22</v>
      </c>
      <c r="E306" s="2" t="s">
        <v>23</v>
      </c>
      <c r="G306" s="2" t="s">
        <v>24</v>
      </c>
      <c r="H306" s="2" t="s">
        <v>177</v>
      </c>
      <c r="I306" s="2">
        <v>3.0</v>
      </c>
      <c r="J306" s="2">
        <v>0.0</v>
      </c>
      <c r="K306" s="2">
        <v>0.0</v>
      </c>
      <c r="L306" s="2">
        <v>0.0</v>
      </c>
      <c r="M306" s="2">
        <v>0.0</v>
      </c>
      <c r="S306" s="2" t="s">
        <v>25</v>
      </c>
      <c r="T306" s="2" t="s">
        <v>26</v>
      </c>
    </row>
    <row r="307" ht="15.75" customHeight="1">
      <c r="A307" s="2">
        <v>2015.0</v>
      </c>
      <c r="B307" s="2">
        <v>7.0</v>
      </c>
      <c r="C307" s="2" t="s">
        <v>100</v>
      </c>
      <c r="D307" s="2" t="s">
        <v>31</v>
      </c>
      <c r="E307" s="2" t="s">
        <v>63</v>
      </c>
      <c r="F307" s="2" t="s">
        <v>83</v>
      </c>
      <c r="G307" s="2" t="s">
        <v>24</v>
      </c>
      <c r="H307" s="2" t="s">
        <v>108</v>
      </c>
      <c r="I307" s="2">
        <v>11.0</v>
      </c>
      <c r="J307" s="2">
        <v>2.0</v>
      </c>
      <c r="K307" s="2">
        <v>11.0</v>
      </c>
      <c r="L307" s="2">
        <v>0.0</v>
      </c>
      <c r="M307" s="2">
        <v>11.0</v>
      </c>
      <c r="Q307" s="2" t="s">
        <v>46</v>
      </c>
      <c r="R307" s="2" t="s">
        <v>58</v>
      </c>
      <c r="U307" s="2" t="s">
        <v>221</v>
      </c>
    </row>
    <row r="308" ht="15.75" customHeight="1">
      <c r="A308" s="2">
        <v>2015.0</v>
      </c>
      <c r="B308" s="2">
        <v>11.0</v>
      </c>
      <c r="C308" s="2" t="s">
        <v>42</v>
      </c>
      <c r="D308" s="2" t="s">
        <v>43</v>
      </c>
      <c r="E308" s="2" t="s">
        <v>41</v>
      </c>
      <c r="F308" s="2" t="s">
        <v>83</v>
      </c>
      <c r="G308" s="2" t="s">
        <v>24</v>
      </c>
      <c r="H308" s="2" t="s">
        <v>78</v>
      </c>
      <c r="I308" s="2">
        <v>2.0</v>
      </c>
      <c r="J308" s="2">
        <v>0.0</v>
      </c>
      <c r="K308" s="2">
        <v>2.0</v>
      </c>
      <c r="L308" s="2">
        <v>0.0</v>
      </c>
      <c r="M308" s="2">
        <v>2.0</v>
      </c>
    </row>
    <row r="309" ht="15.75" customHeight="1">
      <c r="A309" s="2">
        <v>2015.0</v>
      </c>
      <c r="B309" s="2">
        <v>7.0</v>
      </c>
      <c r="C309" s="2" t="s">
        <v>244</v>
      </c>
      <c r="D309" s="2" t="s">
        <v>31</v>
      </c>
      <c r="E309" s="2" t="s">
        <v>63</v>
      </c>
      <c r="F309" s="2" t="s">
        <v>245</v>
      </c>
      <c r="G309" s="2" t="s">
        <v>24</v>
      </c>
      <c r="H309" s="2" t="s">
        <v>74</v>
      </c>
      <c r="I309" s="2">
        <v>7.0</v>
      </c>
      <c r="J309" s="2">
        <v>0.0</v>
      </c>
      <c r="K309" s="2">
        <v>7.0</v>
      </c>
      <c r="L309" s="2">
        <v>0.0</v>
      </c>
      <c r="M309" s="2">
        <v>7.0</v>
      </c>
      <c r="Q309" s="2" t="s">
        <v>46</v>
      </c>
      <c r="R309" s="2" t="s">
        <v>58</v>
      </c>
      <c r="U309" s="2" t="s">
        <v>221</v>
      </c>
    </row>
    <row r="310" ht="15.75" customHeight="1">
      <c r="A310" s="2">
        <v>2015.0</v>
      </c>
      <c r="B310" s="2">
        <v>12.0</v>
      </c>
      <c r="C310" s="2" t="s">
        <v>106</v>
      </c>
      <c r="D310" s="2" t="s">
        <v>31</v>
      </c>
      <c r="E310" s="2" t="s">
        <v>23</v>
      </c>
      <c r="G310" s="2" t="s">
        <v>24</v>
      </c>
      <c r="H310" s="2" t="s">
        <v>53</v>
      </c>
      <c r="I310" s="2">
        <v>2.0</v>
      </c>
      <c r="J310" s="2">
        <v>0.0</v>
      </c>
      <c r="K310" s="2">
        <v>2.0</v>
      </c>
      <c r="L310" s="2">
        <v>0.0</v>
      </c>
      <c r="M310" s="2">
        <v>2.0</v>
      </c>
      <c r="Q310" s="2" t="s">
        <v>46</v>
      </c>
      <c r="R310" s="2" t="s">
        <v>58</v>
      </c>
      <c r="U310" s="2" t="s">
        <v>221</v>
      </c>
    </row>
    <row r="311" ht="15.75" customHeight="1">
      <c r="A311" s="2">
        <v>2015.0</v>
      </c>
      <c r="B311" s="2">
        <v>9.0</v>
      </c>
      <c r="C311" s="2" t="s">
        <v>127</v>
      </c>
      <c r="D311" s="2" t="s">
        <v>49</v>
      </c>
      <c r="E311" s="2" t="s">
        <v>23</v>
      </c>
      <c r="G311" s="2" t="s">
        <v>24</v>
      </c>
      <c r="H311" s="2" t="s">
        <v>52</v>
      </c>
      <c r="I311" s="2">
        <v>2.0</v>
      </c>
      <c r="J311" s="2">
        <v>0.0</v>
      </c>
      <c r="K311" s="2">
        <v>2.0</v>
      </c>
      <c r="L311" s="2">
        <v>0.0</v>
      </c>
      <c r="M311" s="2">
        <v>2.0</v>
      </c>
    </row>
    <row r="312" ht="15.75" customHeight="1">
      <c r="A312" s="2">
        <v>2016.0</v>
      </c>
      <c r="B312" s="2">
        <v>1.0</v>
      </c>
      <c r="C312" s="2" t="s">
        <v>124</v>
      </c>
      <c r="D312" s="2" t="s">
        <v>31</v>
      </c>
      <c r="E312" s="2" t="s">
        <v>23</v>
      </c>
      <c r="G312" s="2" t="s">
        <v>24</v>
      </c>
      <c r="H312" s="2" t="s">
        <v>108</v>
      </c>
      <c r="I312" s="2">
        <v>4.0</v>
      </c>
      <c r="J312" s="2">
        <v>0.0</v>
      </c>
      <c r="K312" s="2">
        <v>4.0</v>
      </c>
      <c r="L312" s="2">
        <v>0.0</v>
      </c>
      <c r="M312" s="2">
        <v>4.0</v>
      </c>
      <c r="Q312" s="2" t="s">
        <v>46</v>
      </c>
      <c r="R312" s="2" t="s">
        <v>139</v>
      </c>
      <c r="U312" s="2" t="s">
        <v>221</v>
      </c>
    </row>
    <row r="313" ht="15.75" customHeight="1">
      <c r="A313" s="2">
        <v>2016.0</v>
      </c>
      <c r="B313" s="2">
        <v>2.0</v>
      </c>
      <c r="C313" s="2" t="s">
        <v>225</v>
      </c>
      <c r="D313" s="2" t="s">
        <v>22</v>
      </c>
      <c r="E313" s="2" t="s">
        <v>41</v>
      </c>
      <c r="F313" s="2" t="s">
        <v>83</v>
      </c>
      <c r="G313" s="2" t="s">
        <v>101</v>
      </c>
      <c r="I313" s="2">
        <v>3.0</v>
      </c>
      <c r="J313" s="2">
        <v>0.0</v>
      </c>
      <c r="K313" s="2">
        <v>3.0</v>
      </c>
      <c r="L313" s="2">
        <v>0.0</v>
      </c>
      <c r="M313" s="2">
        <v>3.0</v>
      </c>
      <c r="S313" s="2" t="s">
        <v>25</v>
      </c>
      <c r="T313" s="2" t="s">
        <v>26</v>
      </c>
    </row>
    <row r="314" ht="15.75" customHeight="1">
      <c r="A314" s="2">
        <v>2015.0</v>
      </c>
      <c r="B314" s="2">
        <v>8.0</v>
      </c>
      <c r="C314" s="2" t="s">
        <v>107</v>
      </c>
      <c r="D314" s="2" t="s">
        <v>31</v>
      </c>
      <c r="E314" s="2" t="s">
        <v>23</v>
      </c>
      <c r="G314" s="2" t="s">
        <v>24</v>
      </c>
      <c r="H314" s="2" t="s">
        <v>141</v>
      </c>
      <c r="I314" s="2">
        <v>9.0</v>
      </c>
      <c r="J314" s="2">
        <v>0.0</v>
      </c>
      <c r="K314" s="2">
        <v>0.0</v>
      </c>
      <c r="L314" s="2">
        <v>0.0</v>
      </c>
      <c r="M314" s="2">
        <v>0.0</v>
      </c>
      <c r="Q314" s="2" t="s">
        <v>46</v>
      </c>
      <c r="R314" s="2" t="s">
        <v>47</v>
      </c>
      <c r="U314" s="2" t="s">
        <v>221</v>
      </c>
    </row>
    <row r="315" ht="15.75" customHeight="1">
      <c r="A315" s="2">
        <v>2016.0</v>
      </c>
      <c r="B315" s="2">
        <v>3.0</v>
      </c>
      <c r="C315" s="2" t="s">
        <v>75</v>
      </c>
      <c r="D315" s="2" t="s">
        <v>22</v>
      </c>
      <c r="E315" s="2" t="s">
        <v>210</v>
      </c>
      <c r="F315" s="2" t="s">
        <v>240</v>
      </c>
      <c r="G315" s="2" t="s">
        <v>33</v>
      </c>
      <c r="H315" s="2" t="s">
        <v>78</v>
      </c>
      <c r="I315" s="2">
        <v>2.0</v>
      </c>
      <c r="J315" s="2">
        <v>2.0</v>
      </c>
      <c r="K315" s="2">
        <v>2.0</v>
      </c>
      <c r="L315" s="2">
        <v>0.0</v>
      </c>
      <c r="M315" s="2">
        <v>2.0</v>
      </c>
      <c r="S315" s="2" t="s">
        <v>25</v>
      </c>
      <c r="T315" s="2" t="s">
        <v>246</v>
      </c>
    </row>
    <row r="316" ht="15.75" customHeight="1">
      <c r="A316" s="2">
        <v>2015.0</v>
      </c>
      <c r="B316" s="2">
        <v>5.0</v>
      </c>
      <c r="C316" s="2" t="s">
        <v>70</v>
      </c>
      <c r="D316" s="2" t="s">
        <v>22</v>
      </c>
      <c r="E316" s="2" t="s">
        <v>50</v>
      </c>
      <c r="G316" s="2" t="s">
        <v>24</v>
      </c>
      <c r="I316" s="2">
        <v>4.0</v>
      </c>
      <c r="J316" s="2">
        <v>0.0</v>
      </c>
      <c r="L316" s="2">
        <v>0.0</v>
      </c>
      <c r="S316" s="2" t="s">
        <v>25</v>
      </c>
      <c r="T316" s="2" t="s">
        <v>25</v>
      </c>
    </row>
    <row r="317" ht="15.75" customHeight="1">
      <c r="A317" s="2">
        <v>2015.0</v>
      </c>
      <c r="B317" s="2">
        <v>8.0</v>
      </c>
      <c r="C317" s="2" t="s">
        <v>107</v>
      </c>
      <c r="D317" s="2" t="s">
        <v>31</v>
      </c>
      <c r="E317" s="2" t="s">
        <v>23</v>
      </c>
      <c r="G317" s="2" t="s">
        <v>24</v>
      </c>
      <c r="H317" s="2" t="s">
        <v>247</v>
      </c>
      <c r="I317" s="2">
        <v>2.0</v>
      </c>
      <c r="J317" s="2">
        <v>0.0</v>
      </c>
      <c r="K317" s="2">
        <v>2.0</v>
      </c>
      <c r="L317" s="2">
        <v>0.0</v>
      </c>
      <c r="M317" s="2">
        <v>2.0</v>
      </c>
      <c r="Q317" s="2" t="s">
        <v>191</v>
      </c>
      <c r="R317" s="2" t="s">
        <v>248</v>
      </c>
      <c r="U317" s="2" t="s">
        <v>221</v>
      </c>
    </row>
    <row r="318" ht="15.75" customHeight="1">
      <c r="A318" s="2">
        <v>2016.0</v>
      </c>
      <c r="B318" s="2">
        <v>3.0</v>
      </c>
      <c r="C318" s="2" t="s">
        <v>21</v>
      </c>
      <c r="D318" s="2" t="s">
        <v>22</v>
      </c>
      <c r="E318" s="2" t="s">
        <v>23</v>
      </c>
      <c r="G318" s="2" t="s">
        <v>24</v>
      </c>
      <c r="I318" s="2">
        <v>9.0</v>
      </c>
      <c r="J318" s="2">
        <v>0.0</v>
      </c>
      <c r="K318" s="2">
        <v>9.0</v>
      </c>
      <c r="L318" s="2">
        <v>0.0</v>
      </c>
      <c r="M318" s="2">
        <v>9.0</v>
      </c>
      <c r="S318" s="2" t="s">
        <v>25</v>
      </c>
      <c r="T318" s="2" t="s">
        <v>26</v>
      </c>
    </row>
    <row r="319" ht="15.75" customHeight="1">
      <c r="A319" s="2">
        <v>2016.0</v>
      </c>
      <c r="B319" s="2">
        <v>4.0</v>
      </c>
      <c r="C319" s="2" t="s">
        <v>21</v>
      </c>
      <c r="D319" s="2" t="s">
        <v>22</v>
      </c>
      <c r="E319" s="2" t="s">
        <v>23</v>
      </c>
      <c r="G319" s="2" t="s">
        <v>101</v>
      </c>
      <c r="I319" s="2">
        <v>3.0</v>
      </c>
      <c r="J319" s="2">
        <v>1.0</v>
      </c>
      <c r="K319" s="2">
        <v>3.0</v>
      </c>
      <c r="L319" s="2">
        <v>0.0</v>
      </c>
      <c r="M319" s="2">
        <v>0.0</v>
      </c>
      <c r="S319" s="2" t="s">
        <v>25</v>
      </c>
      <c r="T319" s="2" t="s">
        <v>26</v>
      </c>
    </row>
    <row r="320" ht="15.75" customHeight="1">
      <c r="A320" s="2">
        <v>2015.0</v>
      </c>
      <c r="B320" s="2">
        <v>8.0</v>
      </c>
      <c r="C320" s="2" t="s">
        <v>114</v>
      </c>
      <c r="D320" s="2" t="s">
        <v>31</v>
      </c>
      <c r="E320" s="2" t="s">
        <v>23</v>
      </c>
      <c r="G320" s="2" t="s">
        <v>24</v>
      </c>
      <c r="H320" s="2" t="s">
        <v>121</v>
      </c>
      <c r="I320" s="2">
        <v>23.0</v>
      </c>
      <c r="J320" s="2">
        <v>0.0</v>
      </c>
      <c r="K320" s="2">
        <v>0.0</v>
      </c>
      <c r="L320" s="2">
        <v>0.0</v>
      </c>
      <c r="M320" s="2">
        <v>0.0</v>
      </c>
      <c r="Q320" s="2" t="s">
        <v>46</v>
      </c>
      <c r="R320" s="2" t="s">
        <v>121</v>
      </c>
      <c r="U320" s="2" t="s">
        <v>221</v>
      </c>
    </row>
    <row r="321" ht="15.75" customHeight="1">
      <c r="A321" s="2">
        <v>2016.0</v>
      </c>
      <c r="B321" s="2">
        <v>4.0</v>
      </c>
      <c r="C321" s="2" t="s">
        <v>107</v>
      </c>
      <c r="D321" s="2" t="s">
        <v>31</v>
      </c>
      <c r="E321" s="2" t="s">
        <v>23</v>
      </c>
      <c r="G321" s="2" t="s">
        <v>24</v>
      </c>
      <c r="H321" s="2" t="s">
        <v>57</v>
      </c>
      <c r="I321" s="2">
        <v>4.0</v>
      </c>
      <c r="J321" s="2">
        <v>0.0</v>
      </c>
      <c r="K321" s="2">
        <v>3.0</v>
      </c>
      <c r="L321" s="2">
        <v>0.0</v>
      </c>
      <c r="M321" s="2">
        <v>3.0</v>
      </c>
      <c r="Q321" s="2" t="s">
        <v>46</v>
      </c>
      <c r="R321" s="2" t="s">
        <v>58</v>
      </c>
      <c r="U321" s="2" t="s">
        <v>221</v>
      </c>
    </row>
    <row r="322" ht="15.75" customHeight="1">
      <c r="A322" s="2">
        <v>2016.0</v>
      </c>
      <c r="B322" s="2">
        <v>4.0</v>
      </c>
      <c r="C322" s="2" t="s">
        <v>106</v>
      </c>
      <c r="D322" s="2" t="s">
        <v>49</v>
      </c>
      <c r="E322" s="2" t="s">
        <v>23</v>
      </c>
      <c r="G322" s="2" t="s">
        <v>101</v>
      </c>
      <c r="H322" s="2" t="s">
        <v>177</v>
      </c>
      <c r="I322" s="2">
        <v>3.0</v>
      </c>
      <c r="J322" s="2">
        <v>0.0</v>
      </c>
      <c r="K322" s="2">
        <v>3.0</v>
      </c>
      <c r="L322" s="2">
        <v>0.0</v>
      </c>
      <c r="M322" s="2">
        <v>3.0</v>
      </c>
    </row>
    <row r="323" ht="15.75" customHeight="1">
      <c r="A323" s="2">
        <v>2016.0</v>
      </c>
      <c r="B323" s="2">
        <v>3.0</v>
      </c>
      <c r="C323" s="2" t="s">
        <v>42</v>
      </c>
      <c r="D323" s="2" t="s">
        <v>43</v>
      </c>
      <c r="E323" s="2" t="s">
        <v>50</v>
      </c>
      <c r="G323" s="2" t="s">
        <v>24</v>
      </c>
      <c r="H323" s="2" t="s">
        <v>78</v>
      </c>
      <c r="I323" s="2">
        <v>4.0</v>
      </c>
      <c r="J323" s="2">
        <v>0.0</v>
      </c>
      <c r="K323" s="2">
        <v>4.0</v>
      </c>
      <c r="L323" s="2">
        <v>0.0</v>
      </c>
      <c r="M323" s="2">
        <v>4.0</v>
      </c>
    </row>
    <row r="324" ht="15.75" customHeight="1">
      <c r="A324" s="2">
        <v>2016.0</v>
      </c>
      <c r="B324" s="2">
        <v>4.0</v>
      </c>
      <c r="C324" s="2" t="s">
        <v>42</v>
      </c>
      <c r="D324" s="2" t="s">
        <v>43</v>
      </c>
      <c r="E324" s="2" t="s">
        <v>50</v>
      </c>
      <c r="G324" s="2" t="s">
        <v>24</v>
      </c>
      <c r="H324" s="2" t="s">
        <v>78</v>
      </c>
      <c r="I324" s="2">
        <v>2.0</v>
      </c>
      <c r="J324" s="2">
        <v>1.0</v>
      </c>
      <c r="K324" s="2">
        <v>2.0</v>
      </c>
      <c r="L324" s="2">
        <v>0.0</v>
      </c>
      <c r="M324" s="2">
        <v>2.0</v>
      </c>
    </row>
    <row r="325" ht="15.75" customHeight="1">
      <c r="A325" s="2">
        <v>2016.0</v>
      </c>
      <c r="B325" s="2">
        <v>5.0</v>
      </c>
      <c r="C325" s="2" t="s">
        <v>40</v>
      </c>
      <c r="D325" s="2" t="s">
        <v>22</v>
      </c>
      <c r="E325" s="2" t="s">
        <v>41</v>
      </c>
      <c r="F325" s="2" t="s">
        <v>133</v>
      </c>
      <c r="G325" s="2" t="s">
        <v>24</v>
      </c>
      <c r="I325" s="2">
        <v>72.0</v>
      </c>
      <c r="J325" s="2">
        <v>0.0</v>
      </c>
      <c r="K325" s="2">
        <v>71.0</v>
      </c>
      <c r="L325" s="2">
        <v>0.0</v>
      </c>
      <c r="M325" s="2">
        <v>71.0</v>
      </c>
      <c r="S325" s="2" t="s">
        <v>25</v>
      </c>
      <c r="T325" s="2" t="s">
        <v>26</v>
      </c>
    </row>
    <row r="326" ht="15.75" customHeight="1">
      <c r="A326" s="2">
        <v>2016.0</v>
      </c>
      <c r="B326" s="2">
        <v>5.0</v>
      </c>
      <c r="C326" s="2" t="s">
        <v>244</v>
      </c>
      <c r="D326" s="2" t="s">
        <v>31</v>
      </c>
      <c r="E326" s="2" t="s">
        <v>23</v>
      </c>
      <c r="G326" s="2" t="s">
        <v>101</v>
      </c>
      <c r="H326" s="2" t="s">
        <v>53</v>
      </c>
      <c r="I326" s="2">
        <v>12.0</v>
      </c>
      <c r="J326" s="2">
        <v>1.0</v>
      </c>
      <c r="K326" s="2">
        <v>12.0</v>
      </c>
      <c r="L326" s="2">
        <v>0.0</v>
      </c>
      <c r="M326" s="2">
        <v>12.0</v>
      </c>
      <c r="Q326" s="2" t="s">
        <v>46</v>
      </c>
      <c r="R326" s="2" t="s">
        <v>47</v>
      </c>
      <c r="U326" s="2" t="s">
        <v>221</v>
      </c>
    </row>
    <row r="327" ht="15.75" customHeight="1">
      <c r="A327" s="2">
        <v>2016.0</v>
      </c>
      <c r="B327" s="2">
        <v>4.0</v>
      </c>
      <c r="C327" s="2" t="s">
        <v>44</v>
      </c>
      <c r="D327" s="2" t="s">
        <v>86</v>
      </c>
      <c r="E327" s="2" t="s">
        <v>41</v>
      </c>
      <c r="F327" s="2" t="s">
        <v>133</v>
      </c>
      <c r="G327" s="2" t="s">
        <v>24</v>
      </c>
      <c r="H327" s="2" t="s">
        <v>238</v>
      </c>
      <c r="I327" s="2">
        <v>3.0</v>
      </c>
      <c r="J327" s="2">
        <v>0.0</v>
      </c>
      <c r="K327" s="2">
        <v>3.0</v>
      </c>
      <c r="L327" s="2">
        <v>0.0</v>
      </c>
      <c r="M327" s="2">
        <v>3.0</v>
      </c>
      <c r="N327" s="2" t="s">
        <v>218</v>
      </c>
      <c r="O327" s="2" t="s">
        <v>218</v>
      </c>
      <c r="P327" s="2" t="s">
        <v>91</v>
      </c>
    </row>
    <row r="328" ht="15.75" customHeight="1">
      <c r="A328" s="2">
        <v>2016.0</v>
      </c>
      <c r="B328" s="2">
        <v>5.0</v>
      </c>
      <c r="C328" s="2" t="s">
        <v>21</v>
      </c>
      <c r="D328" s="2" t="s">
        <v>31</v>
      </c>
      <c r="E328" s="2" t="s">
        <v>23</v>
      </c>
      <c r="G328" s="2" t="s">
        <v>24</v>
      </c>
      <c r="H328" s="2" t="s">
        <v>69</v>
      </c>
      <c r="I328" s="2">
        <v>4.0</v>
      </c>
      <c r="J328" s="2">
        <v>1.0</v>
      </c>
      <c r="K328" s="2">
        <v>4.0</v>
      </c>
      <c r="L328" s="2">
        <v>0.0</v>
      </c>
      <c r="M328" s="2">
        <v>4.0</v>
      </c>
      <c r="Q328" s="2" t="s">
        <v>46</v>
      </c>
      <c r="R328" s="2" t="s">
        <v>77</v>
      </c>
      <c r="U328" s="2" t="s">
        <v>221</v>
      </c>
    </row>
    <row r="329" ht="15.75" customHeight="1">
      <c r="A329" s="2">
        <v>2016.0</v>
      </c>
      <c r="B329" s="2">
        <v>6.0</v>
      </c>
      <c r="C329" s="2" t="s">
        <v>21</v>
      </c>
      <c r="D329" s="2" t="s">
        <v>31</v>
      </c>
      <c r="E329" s="2" t="s">
        <v>23</v>
      </c>
      <c r="G329" s="2" t="s">
        <v>24</v>
      </c>
      <c r="H329" s="2" t="s">
        <v>69</v>
      </c>
      <c r="I329" s="2">
        <v>4.0</v>
      </c>
      <c r="J329" s="2">
        <v>0.0</v>
      </c>
      <c r="K329" s="2">
        <v>2.0</v>
      </c>
      <c r="L329" s="2">
        <v>0.0</v>
      </c>
      <c r="M329" s="2">
        <v>4.0</v>
      </c>
      <c r="Q329" s="2" t="s">
        <v>46</v>
      </c>
      <c r="R329" s="2" t="s">
        <v>77</v>
      </c>
      <c r="U329" s="2" t="s">
        <v>221</v>
      </c>
    </row>
    <row r="330" ht="15.75" customHeight="1">
      <c r="A330" s="2">
        <v>2014.0</v>
      </c>
      <c r="B330" s="2">
        <v>12.0</v>
      </c>
      <c r="C330" s="2" t="s">
        <v>148</v>
      </c>
      <c r="D330" s="2" t="s">
        <v>86</v>
      </c>
      <c r="E330" s="2" t="s">
        <v>50</v>
      </c>
      <c r="G330" s="2" t="s">
        <v>24</v>
      </c>
      <c r="H330" s="2" t="s">
        <v>238</v>
      </c>
      <c r="I330" s="2">
        <v>4.0</v>
      </c>
      <c r="J330" s="2">
        <v>1.0</v>
      </c>
      <c r="K330" s="2">
        <v>4.0</v>
      </c>
      <c r="L330" s="2">
        <v>0.0</v>
      </c>
      <c r="M330" s="2">
        <v>4.0</v>
      </c>
      <c r="N330" s="2" t="s">
        <v>196</v>
      </c>
      <c r="P330" s="2" t="s">
        <v>91</v>
      </c>
    </row>
    <row r="331" ht="15.75" customHeight="1">
      <c r="A331" s="2">
        <v>2016.0</v>
      </c>
      <c r="B331" s="2">
        <v>6.0</v>
      </c>
      <c r="C331" s="2" t="s">
        <v>21</v>
      </c>
      <c r="D331" s="2" t="s">
        <v>31</v>
      </c>
      <c r="E331" s="2" t="s">
        <v>23</v>
      </c>
      <c r="G331" s="2" t="s">
        <v>24</v>
      </c>
      <c r="H331" s="2" t="s">
        <v>69</v>
      </c>
      <c r="I331" s="2">
        <v>6.0</v>
      </c>
      <c r="J331" s="2">
        <v>1.0</v>
      </c>
      <c r="K331" s="2">
        <v>6.0</v>
      </c>
      <c r="L331" s="2">
        <v>0.0</v>
      </c>
      <c r="M331" s="2">
        <v>6.0</v>
      </c>
      <c r="Q331" s="2" t="s">
        <v>46</v>
      </c>
      <c r="R331" s="2" t="s">
        <v>47</v>
      </c>
      <c r="U331" s="2" t="s">
        <v>221</v>
      </c>
    </row>
    <row r="332" ht="15.75" customHeight="1">
      <c r="A332" s="2">
        <v>2016.0</v>
      </c>
      <c r="B332" s="2">
        <v>7.0</v>
      </c>
      <c r="C332" s="2" t="s">
        <v>40</v>
      </c>
      <c r="D332" s="2" t="s">
        <v>31</v>
      </c>
      <c r="E332" s="2" t="s">
        <v>41</v>
      </c>
      <c r="F332" s="2" t="s">
        <v>249</v>
      </c>
      <c r="G332" s="2" t="s">
        <v>24</v>
      </c>
      <c r="H332" s="2" t="s">
        <v>141</v>
      </c>
      <c r="I332" s="2">
        <v>2.0</v>
      </c>
      <c r="J332" s="2">
        <v>0.0</v>
      </c>
      <c r="K332" s="2">
        <v>2.0</v>
      </c>
      <c r="L332" s="2">
        <v>0.0</v>
      </c>
      <c r="M332" s="2">
        <v>2.0</v>
      </c>
      <c r="Q332" s="2" t="s">
        <v>46</v>
      </c>
      <c r="R332" s="2" t="s">
        <v>77</v>
      </c>
      <c r="U332" s="2" t="s">
        <v>221</v>
      </c>
    </row>
    <row r="333" ht="15.75" customHeight="1">
      <c r="A333" s="2">
        <v>2016.0</v>
      </c>
      <c r="B333" s="2">
        <v>6.0</v>
      </c>
      <c r="C333" s="2" t="s">
        <v>21</v>
      </c>
      <c r="D333" s="2" t="s">
        <v>31</v>
      </c>
      <c r="E333" s="2" t="s">
        <v>23</v>
      </c>
      <c r="G333" s="2" t="s">
        <v>24</v>
      </c>
      <c r="H333" s="2" t="s">
        <v>57</v>
      </c>
      <c r="I333" s="2">
        <v>142.0</v>
      </c>
      <c r="J333" s="2">
        <v>2.0</v>
      </c>
      <c r="K333" s="2">
        <v>142.0</v>
      </c>
      <c r="L333" s="2">
        <v>0.0</v>
      </c>
      <c r="M333" s="2">
        <v>142.0</v>
      </c>
      <c r="Q333" s="2" t="s">
        <v>46</v>
      </c>
      <c r="R333" s="2" t="s">
        <v>58</v>
      </c>
      <c r="U333" s="2" t="s">
        <v>221</v>
      </c>
    </row>
    <row r="334" ht="15.75" customHeight="1">
      <c r="A334" s="2">
        <v>2016.0</v>
      </c>
      <c r="B334" s="2">
        <v>2.0</v>
      </c>
      <c r="C334" s="2" t="s">
        <v>107</v>
      </c>
      <c r="D334" s="2" t="s">
        <v>31</v>
      </c>
      <c r="E334" s="2" t="s">
        <v>23</v>
      </c>
      <c r="G334" s="2" t="s">
        <v>24</v>
      </c>
      <c r="H334" s="2" t="s">
        <v>53</v>
      </c>
      <c r="I334" s="2">
        <v>2.0</v>
      </c>
      <c r="J334" s="2">
        <v>1.0</v>
      </c>
      <c r="K334" s="2">
        <v>2.0</v>
      </c>
      <c r="L334" s="2">
        <v>0.0</v>
      </c>
      <c r="M334" s="2">
        <v>2.0</v>
      </c>
      <c r="Q334" s="2" t="s">
        <v>46</v>
      </c>
      <c r="R334" s="2" t="s">
        <v>47</v>
      </c>
      <c r="U334" s="2" t="s">
        <v>221</v>
      </c>
    </row>
    <row r="335" ht="15.75" customHeight="1">
      <c r="A335" s="2">
        <v>2016.0</v>
      </c>
      <c r="B335" s="2">
        <v>7.0</v>
      </c>
      <c r="C335" s="2" t="s">
        <v>40</v>
      </c>
      <c r="D335" s="2" t="s">
        <v>31</v>
      </c>
      <c r="E335" s="2" t="s">
        <v>41</v>
      </c>
      <c r="F335" s="2" t="s">
        <v>133</v>
      </c>
      <c r="G335" s="2" t="s">
        <v>24</v>
      </c>
      <c r="H335" s="2" t="s">
        <v>65</v>
      </c>
      <c r="I335" s="2">
        <v>28.0</v>
      </c>
      <c r="J335" s="2">
        <v>0.0</v>
      </c>
      <c r="K335" s="2">
        <v>28.0</v>
      </c>
      <c r="L335" s="2">
        <v>0.0</v>
      </c>
      <c r="M335" s="2">
        <v>28.0</v>
      </c>
      <c r="Q335" s="2" t="s">
        <v>46</v>
      </c>
      <c r="R335" s="2" t="s">
        <v>111</v>
      </c>
      <c r="U335" s="2" t="s">
        <v>221</v>
      </c>
    </row>
    <row r="336" ht="15.75" customHeight="1">
      <c r="A336" s="2">
        <v>2016.0</v>
      </c>
      <c r="B336" s="2">
        <v>7.0</v>
      </c>
      <c r="C336" s="2" t="s">
        <v>40</v>
      </c>
      <c r="D336" s="2" t="s">
        <v>31</v>
      </c>
      <c r="E336" s="2" t="s">
        <v>250</v>
      </c>
      <c r="F336" s="2" t="s">
        <v>251</v>
      </c>
      <c r="G336" s="2" t="s">
        <v>33</v>
      </c>
      <c r="H336" s="2" t="s">
        <v>65</v>
      </c>
      <c r="I336" s="2">
        <v>9.0</v>
      </c>
      <c r="J336" s="2">
        <v>1.0</v>
      </c>
      <c r="K336" s="2">
        <v>9.0</v>
      </c>
      <c r="L336" s="2">
        <v>0.0</v>
      </c>
      <c r="M336" s="2">
        <v>9.0</v>
      </c>
      <c r="Q336" s="2" t="s">
        <v>46</v>
      </c>
      <c r="R336" s="2" t="s">
        <v>252</v>
      </c>
      <c r="U336" s="2" t="s">
        <v>221</v>
      </c>
    </row>
    <row r="337" ht="15.75" customHeight="1">
      <c r="A337" s="2">
        <v>2016.0</v>
      </c>
      <c r="B337" s="2">
        <v>7.0</v>
      </c>
      <c r="C337" s="2" t="s">
        <v>21</v>
      </c>
      <c r="D337" s="2" t="s">
        <v>49</v>
      </c>
      <c r="E337" s="2" t="s">
        <v>50</v>
      </c>
      <c r="G337" s="2" t="s">
        <v>24</v>
      </c>
      <c r="H337" s="2" t="s">
        <v>52</v>
      </c>
      <c r="I337" s="2">
        <v>7.0</v>
      </c>
      <c r="J337" s="2">
        <v>0.0</v>
      </c>
      <c r="K337" s="2">
        <v>7.0</v>
      </c>
      <c r="L337" s="2">
        <v>0.0</v>
      </c>
      <c r="M337" s="2">
        <v>7.0</v>
      </c>
    </row>
    <row r="338" ht="15.75" customHeight="1">
      <c r="A338" s="2">
        <v>2016.0</v>
      </c>
      <c r="B338" s="2">
        <v>8.0</v>
      </c>
      <c r="C338" s="2" t="s">
        <v>21</v>
      </c>
      <c r="D338" s="2" t="s">
        <v>31</v>
      </c>
      <c r="E338" s="2" t="s">
        <v>23</v>
      </c>
      <c r="G338" s="2" t="s">
        <v>24</v>
      </c>
      <c r="H338" s="2" t="s">
        <v>53</v>
      </c>
      <c r="I338" s="2">
        <v>39.0</v>
      </c>
      <c r="J338" s="2">
        <v>1.0</v>
      </c>
      <c r="K338" s="2">
        <v>1.0</v>
      </c>
      <c r="L338" s="2">
        <v>0.0</v>
      </c>
      <c r="M338" s="2">
        <v>21.0</v>
      </c>
      <c r="Q338" s="2" t="s">
        <v>46</v>
      </c>
      <c r="R338" s="2" t="s">
        <v>47</v>
      </c>
      <c r="U338" s="2" t="s">
        <v>221</v>
      </c>
    </row>
    <row r="339" ht="15.75" customHeight="1">
      <c r="A339" s="2">
        <v>2016.0</v>
      </c>
      <c r="B339" s="2">
        <v>7.0</v>
      </c>
      <c r="C339" s="2" t="s">
        <v>38</v>
      </c>
      <c r="D339" s="2" t="s">
        <v>43</v>
      </c>
      <c r="E339" s="2" t="s">
        <v>23</v>
      </c>
      <c r="G339" s="2" t="s">
        <v>24</v>
      </c>
      <c r="H339" s="2" t="s">
        <v>52</v>
      </c>
      <c r="I339" s="2">
        <v>16.0</v>
      </c>
      <c r="J339" s="2">
        <v>1.0</v>
      </c>
      <c r="K339" s="2">
        <v>16.0</v>
      </c>
      <c r="L339" s="2">
        <v>0.0</v>
      </c>
      <c r="M339" s="2">
        <v>16.0</v>
      </c>
    </row>
    <row r="340" ht="15.75" customHeight="1">
      <c r="A340" s="2">
        <v>2016.0</v>
      </c>
      <c r="B340" s="2">
        <v>7.0</v>
      </c>
      <c r="C340" s="2" t="s">
        <v>253</v>
      </c>
      <c r="D340" s="2" t="s">
        <v>31</v>
      </c>
      <c r="E340" s="2" t="s">
        <v>23</v>
      </c>
      <c r="G340" s="2" t="s">
        <v>24</v>
      </c>
      <c r="H340" s="2" t="s">
        <v>57</v>
      </c>
      <c r="I340" s="2">
        <v>2.0</v>
      </c>
      <c r="J340" s="2">
        <v>0.0</v>
      </c>
      <c r="K340" s="2">
        <v>2.0</v>
      </c>
      <c r="L340" s="2">
        <v>0.0</v>
      </c>
      <c r="M340" s="2">
        <v>2.0</v>
      </c>
      <c r="Q340" s="2" t="s">
        <v>46</v>
      </c>
      <c r="R340" s="2" t="s">
        <v>58</v>
      </c>
      <c r="U340" s="2" t="s">
        <v>221</v>
      </c>
    </row>
    <row r="341" ht="15.75" customHeight="1">
      <c r="A341" s="2">
        <v>2016.0</v>
      </c>
      <c r="B341" s="2">
        <v>7.0</v>
      </c>
      <c r="C341" s="2" t="s">
        <v>21</v>
      </c>
      <c r="D341" s="2" t="s">
        <v>31</v>
      </c>
      <c r="E341" s="2" t="s">
        <v>63</v>
      </c>
      <c r="F341" s="2" t="s">
        <v>178</v>
      </c>
      <c r="G341" s="2" t="s">
        <v>24</v>
      </c>
      <c r="H341" s="2" t="s">
        <v>254</v>
      </c>
      <c r="I341" s="2">
        <v>638.0</v>
      </c>
      <c r="J341" s="2">
        <v>0.0</v>
      </c>
      <c r="K341" s="2">
        <v>0.0</v>
      </c>
      <c r="L341" s="2">
        <v>0.0</v>
      </c>
      <c r="M341" s="2">
        <v>0.0</v>
      </c>
      <c r="Q341" s="2" t="s">
        <v>46</v>
      </c>
      <c r="R341" s="2" t="s">
        <v>255</v>
      </c>
      <c r="U341" s="2" t="s">
        <v>221</v>
      </c>
    </row>
    <row r="342" ht="15.75" customHeight="1">
      <c r="A342" s="2">
        <v>2016.0</v>
      </c>
      <c r="B342" s="2">
        <v>6.0</v>
      </c>
      <c r="C342" s="2" t="s">
        <v>40</v>
      </c>
      <c r="D342" s="2" t="s">
        <v>31</v>
      </c>
      <c r="E342" s="2" t="s">
        <v>41</v>
      </c>
      <c r="F342" s="2" t="s">
        <v>133</v>
      </c>
      <c r="G342" s="2" t="s">
        <v>24</v>
      </c>
      <c r="H342" s="2" t="s">
        <v>65</v>
      </c>
      <c r="I342" s="2">
        <v>20.0</v>
      </c>
      <c r="J342" s="2">
        <v>0.0</v>
      </c>
      <c r="K342" s="2">
        <v>20.0</v>
      </c>
      <c r="L342" s="2">
        <v>0.0</v>
      </c>
      <c r="M342" s="2">
        <v>20.0</v>
      </c>
      <c r="Q342" s="2" t="s">
        <v>46</v>
      </c>
      <c r="R342" s="2" t="s">
        <v>58</v>
      </c>
      <c r="U342" s="2" t="s">
        <v>221</v>
      </c>
    </row>
    <row r="343" ht="15.75" customHeight="1">
      <c r="A343" s="2">
        <v>2016.0</v>
      </c>
      <c r="B343" s="2">
        <v>8.0</v>
      </c>
      <c r="C343" s="2" t="s">
        <v>21</v>
      </c>
      <c r="D343" s="2" t="s">
        <v>31</v>
      </c>
      <c r="E343" s="2" t="s">
        <v>63</v>
      </c>
      <c r="F343" s="2" t="s">
        <v>83</v>
      </c>
      <c r="G343" s="2" t="s">
        <v>24</v>
      </c>
      <c r="H343" s="2" t="s">
        <v>141</v>
      </c>
      <c r="I343" s="2">
        <v>39.0</v>
      </c>
      <c r="J343" s="2">
        <v>0.0</v>
      </c>
      <c r="K343" s="2">
        <v>39.0</v>
      </c>
      <c r="L343" s="2">
        <v>0.0</v>
      </c>
      <c r="M343" s="2">
        <v>39.0</v>
      </c>
      <c r="Q343" s="2" t="s">
        <v>256</v>
      </c>
      <c r="R343" s="2" t="s">
        <v>257</v>
      </c>
      <c r="U343" s="2" t="s">
        <v>221</v>
      </c>
    </row>
    <row r="344" ht="15.75" customHeight="1">
      <c r="A344" s="2">
        <v>2016.0</v>
      </c>
      <c r="B344" s="2">
        <v>7.0</v>
      </c>
      <c r="C344" s="2" t="s">
        <v>42</v>
      </c>
      <c r="D344" s="2" t="s">
        <v>31</v>
      </c>
      <c r="E344" s="2" t="s">
        <v>41</v>
      </c>
      <c r="F344" s="2" t="s">
        <v>83</v>
      </c>
      <c r="G344" s="2" t="s">
        <v>24</v>
      </c>
      <c r="H344" s="2" t="s">
        <v>258</v>
      </c>
      <c r="I344" s="2">
        <v>13.0</v>
      </c>
      <c r="J344" s="2">
        <v>0.0</v>
      </c>
      <c r="K344" s="2">
        <v>11.0</v>
      </c>
      <c r="L344" s="2">
        <v>0.0</v>
      </c>
      <c r="M344" s="2">
        <v>11.0</v>
      </c>
      <c r="Q344" s="2" t="s">
        <v>46</v>
      </c>
      <c r="R344" s="2" t="s">
        <v>47</v>
      </c>
      <c r="U344" s="2" t="s">
        <v>221</v>
      </c>
    </row>
    <row r="345" ht="15.75" customHeight="1">
      <c r="A345" s="2">
        <v>2016.0</v>
      </c>
      <c r="B345" s="2">
        <v>7.0</v>
      </c>
      <c r="C345" s="2" t="s">
        <v>107</v>
      </c>
      <c r="D345" s="2" t="s">
        <v>49</v>
      </c>
      <c r="E345" s="2" t="s">
        <v>259</v>
      </c>
      <c r="F345" s="2" t="s">
        <v>260</v>
      </c>
      <c r="G345" s="2" t="s">
        <v>175</v>
      </c>
      <c r="H345" s="2" t="s">
        <v>52</v>
      </c>
      <c r="I345" s="2">
        <v>27.0</v>
      </c>
      <c r="J345" s="2">
        <v>1.0</v>
      </c>
      <c r="K345" s="2">
        <v>9.0</v>
      </c>
      <c r="L345" s="2">
        <v>0.0</v>
      </c>
      <c r="M345" s="2">
        <v>27.0</v>
      </c>
    </row>
    <row r="346" ht="15.75" customHeight="1">
      <c r="A346" s="2">
        <v>2016.0</v>
      </c>
      <c r="B346" s="2">
        <v>7.0</v>
      </c>
      <c r="C346" s="2" t="s">
        <v>38</v>
      </c>
      <c r="D346" s="2" t="s">
        <v>31</v>
      </c>
      <c r="E346" s="2" t="s">
        <v>23</v>
      </c>
      <c r="G346" s="2" t="s">
        <v>24</v>
      </c>
      <c r="H346" s="2" t="s">
        <v>108</v>
      </c>
      <c r="I346" s="2">
        <v>141.0</v>
      </c>
      <c r="J346" s="2">
        <v>4.0</v>
      </c>
      <c r="K346" s="2">
        <v>141.0</v>
      </c>
      <c r="L346" s="2">
        <v>0.0</v>
      </c>
      <c r="M346" s="2">
        <v>141.0</v>
      </c>
      <c r="Q346" s="2" t="s">
        <v>46</v>
      </c>
      <c r="R346" s="2" t="s">
        <v>47</v>
      </c>
      <c r="U346" s="2" t="s">
        <v>221</v>
      </c>
    </row>
    <row r="347" ht="15.75" customHeight="1">
      <c r="A347" s="2">
        <v>2016.0</v>
      </c>
      <c r="B347" s="2">
        <v>8.0</v>
      </c>
      <c r="C347" s="2" t="s">
        <v>40</v>
      </c>
      <c r="D347" s="2" t="s">
        <v>31</v>
      </c>
      <c r="E347" s="2" t="s">
        <v>63</v>
      </c>
      <c r="F347" s="2" t="s">
        <v>64</v>
      </c>
      <c r="G347" s="2" t="s">
        <v>24</v>
      </c>
      <c r="H347" s="2" t="s">
        <v>65</v>
      </c>
      <c r="I347" s="2">
        <v>5.0</v>
      </c>
      <c r="J347" s="2">
        <v>0.0</v>
      </c>
      <c r="K347" s="2">
        <v>5.0</v>
      </c>
      <c r="L347" s="2">
        <v>0.0</v>
      </c>
      <c r="M347" s="2">
        <v>5.0</v>
      </c>
      <c r="Q347" s="2" t="s">
        <v>46</v>
      </c>
      <c r="R347" s="2" t="s">
        <v>58</v>
      </c>
      <c r="U347" s="2" t="s">
        <v>221</v>
      </c>
    </row>
    <row r="348" ht="15.75" customHeight="1">
      <c r="A348" s="2">
        <v>2016.0</v>
      </c>
      <c r="B348" s="2">
        <v>7.0</v>
      </c>
      <c r="C348" s="2" t="s">
        <v>21</v>
      </c>
      <c r="D348" s="2" t="s">
        <v>31</v>
      </c>
      <c r="E348" s="2" t="s">
        <v>23</v>
      </c>
      <c r="G348" s="2" t="s">
        <v>24</v>
      </c>
      <c r="H348" s="2" t="s">
        <v>103</v>
      </c>
      <c r="I348" s="2">
        <v>4.0</v>
      </c>
      <c r="J348" s="2">
        <v>0.0</v>
      </c>
      <c r="K348" s="2">
        <v>4.0</v>
      </c>
      <c r="L348" s="2">
        <v>0.0</v>
      </c>
      <c r="M348" s="2">
        <v>4.0</v>
      </c>
      <c r="Q348" s="2" t="s">
        <v>35</v>
      </c>
      <c r="R348" s="2" t="s">
        <v>261</v>
      </c>
      <c r="U348" s="2" t="s">
        <v>221</v>
      </c>
    </row>
    <row r="349" ht="15.75" customHeight="1">
      <c r="A349" s="2">
        <v>2016.0</v>
      </c>
      <c r="B349" s="2">
        <v>8.0</v>
      </c>
      <c r="C349" s="2" t="s">
        <v>40</v>
      </c>
      <c r="D349" s="2" t="s">
        <v>31</v>
      </c>
      <c r="E349" s="2" t="s">
        <v>262</v>
      </c>
      <c r="F349" s="2" t="s">
        <v>178</v>
      </c>
      <c r="G349" s="2" t="s">
        <v>24</v>
      </c>
      <c r="H349" s="2" t="s">
        <v>65</v>
      </c>
      <c r="I349" s="2">
        <v>13.0</v>
      </c>
      <c r="J349" s="2">
        <v>0.0</v>
      </c>
      <c r="K349" s="2">
        <v>13.0</v>
      </c>
      <c r="L349" s="2">
        <v>0.0</v>
      </c>
      <c r="M349" s="2">
        <v>13.0</v>
      </c>
      <c r="Q349" s="2" t="s">
        <v>46</v>
      </c>
      <c r="R349" s="2" t="s">
        <v>47</v>
      </c>
      <c r="U349" s="2" t="s">
        <v>221</v>
      </c>
    </row>
    <row r="350" ht="15.75" customHeight="1">
      <c r="A350" s="2">
        <v>2016.0</v>
      </c>
      <c r="B350" s="2">
        <v>8.0</v>
      </c>
      <c r="C350" s="2" t="s">
        <v>75</v>
      </c>
      <c r="D350" s="2" t="s">
        <v>43</v>
      </c>
      <c r="E350" s="2" t="s">
        <v>263</v>
      </c>
      <c r="F350" s="2" t="s">
        <v>264</v>
      </c>
      <c r="G350" s="2" t="s">
        <v>265</v>
      </c>
      <c r="H350" s="2" t="s">
        <v>266</v>
      </c>
      <c r="I350" s="2">
        <v>8.0</v>
      </c>
      <c r="J350" s="2">
        <v>1.0</v>
      </c>
      <c r="K350" s="2">
        <v>6.0</v>
      </c>
      <c r="L350" s="2">
        <v>0.0</v>
      </c>
      <c r="M350" s="2">
        <v>8.0</v>
      </c>
    </row>
    <row r="351" ht="15.75" customHeight="1">
      <c r="A351" s="2">
        <v>2016.0</v>
      </c>
      <c r="B351" s="2">
        <v>8.0</v>
      </c>
      <c r="C351" s="2" t="s">
        <v>107</v>
      </c>
      <c r="D351" s="2" t="s">
        <v>31</v>
      </c>
      <c r="E351" s="2" t="s">
        <v>23</v>
      </c>
      <c r="G351" s="2" t="s">
        <v>24</v>
      </c>
      <c r="H351" s="2" t="s">
        <v>53</v>
      </c>
      <c r="I351" s="2">
        <v>16.0</v>
      </c>
      <c r="J351" s="2">
        <v>0.0</v>
      </c>
      <c r="K351" s="2">
        <v>14.0</v>
      </c>
      <c r="L351" s="2">
        <v>0.0</v>
      </c>
      <c r="M351" s="2">
        <v>16.0</v>
      </c>
      <c r="Q351" s="2" t="s">
        <v>46</v>
      </c>
      <c r="R351" s="2" t="s">
        <v>58</v>
      </c>
      <c r="U351" s="2" t="s">
        <v>221</v>
      </c>
    </row>
    <row r="352" ht="15.75" customHeight="1">
      <c r="A352" s="2">
        <v>2016.0</v>
      </c>
      <c r="B352" s="2">
        <v>8.0</v>
      </c>
      <c r="C352" s="2" t="s">
        <v>107</v>
      </c>
      <c r="D352" s="2" t="s">
        <v>43</v>
      </c>
      <c r="E352" s="2" t="s">
        <v>267</v>
      </c>
      <c r="F352" s="2" t="s">
        <v>83</v>
      </c>
      <c r="G352" s="2" t="s">
        <v>268</v>
      </c>
      <c r="H352" s="2" t="s">
        <v>78</v>
      </c>
      <c r="I352" s="2">
        <v>7.0</v>
      </c>
      <c r="J352" s="2">
        <v>0.0</v>
      </c>
      <c r="K352" s="2">
        <v>7.0</v>
      </c>
      <c r="L352" s="2">
        <v>0.0</v>
      </c>
      <c r="M352" s="2">
        <v>7.0</v>
      </c>
    </row>
    <row r="353" ht="15.75" customHeight="1">
      <c r="A353" s="2">
        <v>2016.0</v>
      </c>
      <c r="B353" s="2">
        <v>8.0</v>
      </c>
      <c r="C353" s="2" t="s">
        <v>40</v>
      </c>
      <c r="D353" s="2" t="s">
        <v>49</v>
      </c>
      <c r="E353" s="2" t="s">
        <v>262</v>
      </c>
      <c r="G353" s="2" t="s">
        <v>101</v>
      </c>
      <c r="H353" s="2" t="s">
        <v>52</v>
      </c>
      <c r="I353" s="2">
        <v>3.0</v>
      </c>
      <c r="J353" s="2">
        <v>0.0</v>
      </c>
      <c r="K353" s="2">
        <v>3.0</v>
      </c>
      <c r="L353" s="2">
        <v>0.0</v>
      </c>
      <c r="M353" s="2">
        <v>3.0</v>
      </c>
    </row>
    <row r="354" ht="15.75" customHeight="1">
      <c r="A354" s="2">
        <v>2016.0</v>
      </c>
      <c r="B354" s="2">
        <v>8.0</v>
      </c>
      <c r="C354" s="2" t="s">
        <v>42</v>
      </c>
      <c r="D354" s="2" t="s">
        <v>43</v>
      </c>
      <c r="E354" s="2" t="s">
        <v>41</v>
      </c>
      <c r="F354" s="2" t="s">
        <v>83</v>
      </c>
      <c r="G354" s="2" t="s">
        <v>101</v>
      </c>
      <c r="H354" s="2" t="s">
        <v>78</v>
      </c>
      <c r="I354" s="2">
        <v>3.0</v>
      </c>
      <c r="J354" s="2">
        <v>0.0</v>
      </c>
      <c r="K354" s="2">
        <v>3.0</v>
      </c>
      <c r="L354" s="2">
        <v>0.0</v>
      </c>
      <c r="M354" s="2">
        <v>3.0</v>
      </c>
    </row>
    <row r="355" ht="15.75" customHeight="1">
      <c r="A355" s="2">
        <v>2016.0</v>
      </c>
      <c r="B355" s="2">
        <v>8.0</v>
      </c>
      <c r="C355" s="2" t="s">
        <v>30</v>
      </c>
      <c r="D355" s="2" t="s">
        <v>49</v>
      </c>
      <c r="E355" s="2" t="s">
        <v>269</v>
      </c>
      <c r="G355" s="2" t="s">
        <v>175</v>
      </c>
      <c r="H355" s="2" t="s">
        <v>52</v>
      </c>
      <c r="I355" s="2">
        <v>13.0</v>
      </c>
      <c r="J355" s="2">
        <v>0.0</v>
      </c>
      <c r="K355" s="2">
        <v>13.0</v>
      </c>
      <c r="L355" s="2">
        <v>0.0</v>
      </c>
      <c r="M355" s="2">
        <v>13.0</v>
      </c>
    </row>
    <row r="356" ht="15.75" customHeight="1">
      <c r="A356" s="2">
        <v>2016.0</v>
      </c>
      <c r="B356" s="2">
        <v>8.0</v>
      </c>
      <c r="C356" s="2" t="s">
        <v>21</v>
      </c>
      <c r="D356" s="2" t="s">
        <v>31</v>
      </c>
      <c r="E356" s="2" t="s">
        <v>63</v>
      </c>
      <c r="F356" s="2" t="s">
        <v>178</v>
      </c>
      <c r="G356" s="2" t="s">
        <v>24</v>
      </c>
      <c r="H356" s="2" t="s">
        <v>57</v>
      </c>
      <c r="I356" s="2">
        <v>26.0</v>
      </c>
      <c r="J356" s="2">
        <v>0.0</v>
      </c>
      <c r="K356" s="2">
        <v>26.0</v>
      </c>
      <c r="L356" s="2">
        <v>0.0</v>
      </c>
      <c r="M356" s="2">
        <v>26.0</v>
      </c>
      <c r="Q356" s="2" t="s">
        <v>46</v>
      </c>
      <c r="R356" s="2" t="s">
        <v>58</v>
      </c>
      <c r="U356" s="2" t="s">
        <v>221</v>
      </c>
    </row>
    <row r="357" ht="15.75" customHeight="1">
      <c r="A357" s="2">
        <v>2016.0</v>
      </c>
      <c r="B357" s="2">
        <v>7.0</v>
      </c>
      <c r="C357" s="2" t="s">
        <v>21</v>
      </c>
      <c r="D357" s="2" t="s">
        <v>49</v>
      </c>
      <c r="E357" s="2" t="s">
        <v>50</v>
      </c>
      <c r="G357" s="2" t="s">
        <v>24</v>
      </c>
      <c r="H357" s="2" t="s">
        <v>52</v>
      </c>
      <c r="I357" s="2">
        <v>21.0</v>
      </c>
      <c r="J357" s="2">
        <v>1.0</v>
      </c>
      <c r="K357" s="2">
        <v>21.0</v>
      </c>
      <c r="L357" s="2">
        <v>0.0</v>
      </c>
      <c r="M357" s="2">
        <v>21.0</v>
      </c>
    </row>
    <row r="358" ht="15.75" customHeight="1">
      <c r="A358" s="2">
        <v>2016.0</v>
      </c>
      <c r="B358" s="2">
        <v>8.0</v>
      </c>
      <c r="C358" s="2" t="s">
        <v>21</v>
      </c>
      <c r="D358" s="2" t="s">
        <v>43</v>
      </c>
      <c r="E358" s="2" t="s">
        <v>270</v>
      </c>
      <c r="G358" s="2" t="s">
        <v>175</v>
      </c>
      <c r="H358" s="2" t="s">
        <v>52</v>
      </c>
      <c r="I358" s="2">
        <v>13.0</v>
      </c>
      <c r="J358" s="2">
        <v>1.0</v>
      </c>
      <c r="K358" s="2">
        <v>13.0</v>
      </c>
      <c r="L358" s="2">
        <v>0.0</v>
      </c>
      <c r="M358" s="2">
        <v>13.0</v>
      </c>
    </row>
    <row r="359" ht="15.75" customHeight="1">
      <c r="A359" s="2">
        <v>2016.0</v>
      </c>
      <c r="B359" s="2">
        <v>8.0</v>
      </c>
      <c r="C359" s="2" t="s">
        <v>48</v>
      </c>
      <c r="D359" s="2" t="s">
        <v>31</v>
      </c>
      <c r="E359" s="2" t="s">
        <v>63</v>
      </c>
      <c r="F359" s="2" t="s">
        <v>178</v>
      </c>
      <c r="G359" s="2" t="s">
        <v>24</v>
      </c>
      <c r="H359" s="2" t="s">
        <v>109</v>
      </c>
      <c r="I359" s="2">
        <v>8.0</v>
      </c>
      <c r="J359" s="2">
        <v>0.0</v>
      </c>
      <c r="K359" s="2">
        <v>8.0</v>
      </c>
      <c r="L359" s="2">
        <v>0.0</v>
      </c>
      <c r="M359" s="2">
        <v>8.0</v>
      </c>
      <c r="Q359" s="2" t="s">
        <v>46</v>
      </c>
      <c r="R359" s="2" t="s">
        <v>271</v>
      </c>
      <c r="U359" s="2" t="s">
        <v>221</v>
      </c>
    </row>
    <row r="360" ht="15.75" customHeight="1">
      <c r="A360" s="2">
        <v>2016.0</v>
      </c>
      <c r="B360" s="2">
        <v>8.0</v>
      </c>
      <c r="C360" s="2" t="s">
        <v>21</v>
      </c>
      <c r="D360" s="2" t="s">
        <v>31</v>
      </c>
      <c r="E360" s="2" t="s">
        <v>23</v>
      </c>
      <c r="G360" s="2" t="s">
        <v>24</v>
      </c>
      <c r="H360" s="2" t="s">
        <v>92</v>
      </c>
      <c r="I360" s="2">
        <v>6.0</v>
      </c>
      <c r="J360" s="2">
        <v>0.0</v>
      </c>
      <c r="K360" s="2">
        <v>0.0</v>
      </c>
      <c r="L360" s="2">
        <v>0.0</v>
      </c>
      <c r="M360" s="2">
        <v>6.0</v>
      </c>
      <c r="Q360" s="2" t="s">
        <v>35</v>
      </c>
      <c r="R360" s="2" t="s">
        <v>85</v>
      </c>
      <c r="U360" s="2" t="s">
        <v>221</v>
      </c>
    </row>
    <row r="361" ht="15.75" customHeight="1">
      <c r="A361" s="2">
        <v>2016.0</v>
      </c>
      <c r="B361" s="2">
        <v>8.0</v>
      </c>
      <c r="C361" s="2" t="s">
        <v>95</v>
      </c>
      <c r="D361" s="2" t="s">
        <v>31</v>
      </c>
      <c r="E361" s="2" t="s">
        <v>23</v>
      </c>
      <c r="G361" s="2" t="s">
        <v>24</v>
      </c>
      <c r="H361" s="2" t="s">
        <v>65</v>
      </c>
      <c r="I361" s="2">
        <v>24.0</v>
      </c>
      <c r="J361" s="2">
        <v>0.0</v>
      </c>
      <c r="K361" s="2">
        <v>24.0</v>
      </c>
      <c r="L361" s="2">
        <v>0.0</v>
      </c>
      <c r="M361" s="2">
        <v>24.0</v>
      </c>
      <c r="Q361" s="2" t="s">
        <v>46</v>
      </c>
      <c r="R361" s="2" t="s">
        <v>272</v>
      </c>
      <c r="U361" s="2" t="s">
        <v>221</v>
      </c>
    </row>
    <row r="362" ht="15.75" customHeight="1">
      <c r="A362" s="2">
        <v>2016.0</v>
      </c>
      <c r="B362" s="2">
        <v>8.0</v>
      </c>
      <c r="C362" s="2" t="s">
        <v>170</v>
      </c>
      <c r="D362" s="2" t="s">
        <v>43</v>
      </c>
      <c r="E362" s="2" t="s">
        <v>41</v>
      </c>
      <c r="F362" s="2" t="s">
        <v>83</v>
      </c>
      <c r="G362" s="2" t="s">
        <v>24</v>
      </c>
      <c r="H362" s="2" t="s">
        <v>52</v>
      </c>
      <c r="I362" s="2">
        <v>6.0</v>
      </c>
      <c r="J362" s="2">
        <v>1.0</v>
      </c>
      <c r="K362" s="2">
        <v>6.0</v>
      </c>
      <c r="L362" s="2">
        <v>0.0</v>
      </c>
      <c r="M362" s="2">
        <v>6.0</v>
      </c>
    </row>
    <row r="363" ht="15.75" customHeight="1">
      <c r="A363" s="2">
        <v>2016.0</v>
      </c>
      <c r="B363" s="2">
        <v>8.0</v>
      </c>
      <c r="C363" s="2" t="s">
        <v>21</v>
      </c>
      <c r="D363" s="2" t="s">
        <v>49</v>
      </c>
      <c r="E363" s="2" t="s">
        <v>273</v>
      </c>
      <c r="G363" s="2" t="s">
        <v>33</v>
      </c>
      <c r="H363" s="2" t="s">
        <v>52</v>
      </c>
      <c r="I363" s="2">
        <v>33.0</v>
      </c>
      <c r="J363" s="2">
        <v>0.0</v>
      </c>
      <c r="K363" s="2">
        <v>25.0</v>
      </c>
      <c r="L363" s="2">
        <v>0.0</v>
      </c>
      <c r="M363" s="2">
        <v>25.0</v>
      </c>
    </row>
    <row r="364" ht="15.75" customHeight="1">
      <c r="A364" s="2">
        <v>2016.0</v>
      </c>
      <c r="B364" s="2">
        <v>8.0</v>
      </c>
      <c r="C364" s="2" t="s">
        <v>21</v>
      </c>
      <c r="D364" s="2" t="s">
        <v>31</v>
      </c>
      <c r="E364" s="2" t="s">
        <v>23</v>
      </c>
      <c r="G364" s="2" t="s">
        <v>24</v>
      </c>
      <c r="H364" s="2" t="s">
        <v>71</v>
      </c>
      <c r="I364" s="2">
        <v>2.0</v>
      </c>
      <c r="J364" s="2">
        <v>0.0</v>
      </c>
      <c r="K364" s="2">
        <v>2.0</v>
      </c>
      <c r="L364" s="2">
        <v>0.0</v>
      </c>
      <c r="M364" s="2">
        <v>2.0</v>
      </c>
      <c r="Q364" s="2" t="s">
        <v>46</v>
      </c>
      <c r="R364" s="2" t="s">
        <v>47</v>
      </c>
      <c r="U364" s="2" t="s">
        <v>221</v>
      </c>
    </row>
    <row r="365" ht="15.75" customHeight="1">
      <c r="A365" s="2">
        <v>2016.0</v>
      </c>
      <c r="B365" s="2">
        <v>8.0</v>
      </c>
      <c r="C365" s="2" t="s">
        <v>21</v>
      </c>
      <c r="D365" s="2" t="s">
        <v>31</v>
      </c>
      <c r="E365" s="2" t="s">
        <v>41</v>
      </c>
      <c r="F365" s="2" t="s">
        <v>83</v>
      </c>
      <c r="G365" s="2" t="s">
        <v>24</v>
      </c>
      <c r="H365" s="2" t="s">
        <v>274</v>
      </c>
      <c r="I365" s="2">
        <v>4.0</v>
      </c>
      <c r="J365" s="2">
        <v>0.0</v>
      </c>
      <c r="K365" s="2">
        <v>3.0</v>
      </c>
      <c r="L365" s="2">
        <v>0.0</v>
      </c>
      <c r="M365" s="2">
        <v>3.0</v>
      </c>
      <c r="Q365" s="2" t="s">
        <v>46</v>
      </c>
      <c r="R365" s="2" t="s">
        <v>47</v>
      </c>
      <c r="U365" s="2" t="s">
        <v>221</v>
      </c>
    </row>
    <row r="366" ht="15.75" customHeight="1">
      <c r="A366" s="2">
        <v>2016.0</v>
      </c>
      <c r="B366" s="2">
        <v>8.0</v>
      </c>
      <c r="C366" s="2" t="s">
        <v>42</v>
      </c>
      <c r="D366" s="2" t="s">
        <v>43</v>
      </c>
      <c r="E366" s="2" t="s">
        <v>23</v>
      </c>
      <c r="G366" s="2" t="s">
        <v>24</v>
      </c>
      <c r="H366" s="2" t="s">
        <v>78</v>
      </c>
      <c r="I366" s="2">
        <v>2.0</v>
      </c>
      <c r="J366" s="2">
        <v>0.0</v>
      </c>
      <c r="K366" s="2">
        <v>2.0</v>
      </c>
      <c r="L366" s="2">
        <v>0.0</v>
      </c>
      <c r="M366" s="2">
        <v>2.0</v>
      </c>
    </row>
    <row r="367" ht="15.75" customHeight="1">
      <c r="A367" s="2">
        <v>2016.0</v>
      </c>
      <c r="B367" s="2">
        <v>8.0</v>
      </c>
      <c r="C367" s="2" t="s">
        <v>225</v>
      </c>
      <c r="D367" s="2" t="s">
        <v>31</v>
      </c>
      <c r="E367" s="2" t="s">
        <v>23</v>
      </c>
      <c r="G367" s="2" t="s">
        <v>24</v>
      </c>
      <c r="H367" s="2" t="s">
        <v>57</v>
      </c>
      <c r="I367" s="2">
        <v>12.0</v>
      </c>
      <c r="J367" s="2">
        <v>0.0</v>
      </c>
      <c r="K367" s="2">
        <v>12.0</v>
      </c>
      <c r="L367" s="2">
        <v>0.0</v>
      </c>
      <c r="M367" s="2">
        <v>12.0</v>
      </c>
      <c r="Q367" s="2" t="s">
        <v>46</v>
      </c>
      <c r="R367" s="2" t="s">
        <v>231</v>
      </c>
      <c r="U367" s="2" t="s">
        <v>221</v>
      </c>
    </row>
    <row r="368" ht="15.75" customHeight="1">
      <c r="A368" s="2">
        <v>2016.0</v>
      </c>
      <c r="B368" s="2">
        <v>9.0</v>
      </c>
      <c r="C368" s="2" t="s">
        <v>21</v>
      </c>
      <c r="D368" s="2" t="s">
        <v>49</v>
      </c>
      <c r="E368" s="2" t="s">
        <v>50</v>
      </c>
      <c r="G368" s="2" t="s">
        <v>24</v>
      </c>
      <c r="H368" s="2" t="s">
        <v>52</v>
      </c>
      <c r="I368" s="2">
        <v>4.0</v>
      </c>
      <c r="J368" s="2">
        <v>0.0</v>
      </c>
      <c r="K368" s="2">
        <v>4.0</v>
      </c>
      <c r="L368" s="2">
        <v>0.0</v>
      </c>
      <c r="M368" s="2">
        <v>4.0</v>
      </c>
    </row>
    <row r="369" ht="15.75" customHeight="1">
      <c r="A369" s="2">
        <v>2016.0</v>
      </c>
      <c r="B369" s="2">
        <v>8.0</v>
      </c>
      <c r="C369" s="2" t="s">
        <v>38</v>
      </c>
      <c r="D369" s="2" t="s">
        <v>43</v>
      </c>
      <c r="E369" s="2" t="s">
        <v>50</v>
      </c>
      <c r="G369" s="2" t="s">
        <v>101</v>
      </c>
      <c r="H369" s="2" t="s">
        <v>177</v>
      </c>
      <c r="I369" s="2">
        <v>9.0</v>
      </c>
      <c r="J369" s="2">
        <v>0.0</v>
      </c>
      <c r="K369" s="2">
        <v>9.0</v>
      </c>
      <c r="L369" s="2">
        <v>0.0</v>
      </c>
      <c r="M369" s="2">
        <v>9.0</v>
      </c>
    </row>
    <row r="370" ht="15.75" customHeight="1">
      <c r="A370" s="2">
        <v>2016.0</v>
      </c>
      <c r="B370" s="2">
        <v>8.0</v>
      </c>
      <c r="C370" s="2" t="s">
        <v>225</v>
      </c>
      <c r="D370" s="2" t="s">
        <v>31</v>
      </c>
      <c r="E370" s="2" t="s">
        <v>41</v>
      </c>
      <c r="F370" s="2" t="s">
        <v>83</v>
      </c>
      <c r="G370" s="2" t="s">
        <v>24</v>
      </c>
      <c r="H370" s="2" t="s">
        <v>57</v>
      </c>
      <c r="I370" s="2">
        <v>3.0</v>
      </c>
      <c r="J370" s="2">
        <v>0.0</v>
      </c>
      <c r="K370" s="2">
        <v>3.0</v>
      </c>
      <c r="L370" s="2">
        <v>0.0</v>
      </c>
      <c r="M370" s="2">
        <v>3.0</v>
      </c>
      <c r="Q370" s="2" t="s">
        <v>46</v>
      </c>
      <c r="R370" s="2" t="s">
        <v>58</v>
      </c>
      <c r="U370" s="2" t="s">
        <v>221</v>
      </c>
    </row>
    <row r="371" ht="15.75" customHeight="1">
      <c r="A371" s="2">
        <v>2016.0</v>
      </c>
      <c r="B371" s="2">
        <v>9.0</v>
      </c>
      <c r="C371" s="2" t="s">
        <v>42</v>
      </c>
      <c r="D371" s="2" t="s">
        <v>43</v>
      </c>
      <c r="E371" s="2" t="s">
        <v>23</v>
      </c>
      <c r="G371" s="2" t="s">
        <v>101</v>
      </c>
      <c r="H371" s="2" t="s">
        <v>78</v>
      </c>
      <c r="I371" s="2">
        <v>4.0</v>
      </c>
      <c r="J371" s="2">
        <v>0.0</v>
      </c>
      <c r="K371" s="2">
        <v>4.0</v>
      </c>
      <c r="L371" s="2">
        <v>0.0</v>
      </c>
      <c r="M371" s="2">
        <v>4.0</v>
      </c>
    </row>
    <row r="372" ht="15.75" customHeight="1">
      <c r="A372" s="2">
        <v>2016.0</v>
      </c>
      <c r="B372" s="2">
        <v>8.0</v>
      </c>
      <c r="C372" s="2" t="s">
        <v>105</v>
      </c>
      <c r="D372" s="2" t="s">
        <v>86</v>
      </c>
      <c r="E372" s="2" t="s">
        <v>275</v>
      </c>
      <c r="G372" s="2" t="s">
        <v>268</v>
      </c>
      <c r="H372" s="2" t="s">
        <v>238</v>
      </c>
      <c r="I372" s="2">
        <v>6.0</v>
      </c>
      <c r="J372" s="2">
        <v>0.0</v>
      </c>
      <c r="K372" s="2">
        <v>6.0</v>
      </c>
      <c r="L372" s="2">
        <v>0.0</v>
      </c>
      <c r="M372" s="2">
        <v>6.0</v>
      </c>
      <c r="N372" s="2" t="s">
        <v>276</v>
      </c>
      <c r="P372" s="2" t="s">
        <v>91</v>
      </c>
    </row>
    <row r="373" ht="15.75" customHeight="1">
      <c r="A373" s="2">
        <v>2016.0</v>
      </c>
      <c r="B373" s="2">
        <v>9.0</v>
      </c>
      <c r="C373" s="2" t="s">
        <v>21</v>
      </c>
      <c r="D373" s="2" t="s">
        <v>43</v>
      </c>
      <c r="E373" s="2" t="s">
        <v>277</v>
      </c>
      <c r="G373" s="2" t="s">
        <v>138</v>
      </c>
      <c r="H373" s="2" t="s">
        <v>52</v>
      </c>
      <c r="I373" s="2">
        <v>14.0</v>
      </c>
      <c r="J373" s="2">
        <v>0.0</v>
      </c>
      <c r="K373" s="2">
        <v>4.0</v>
      </c>
      <c r="L373" s="2">
        <v>0.0</v>
      </c>
      <c r="M373" s="2">
        <v>4.0</v>
      </c>
    </row>
    <row r="374" ht="15.75" customHeight="1">
      <c r="A374" s="2">
        <v>2016.0</v>
      </c>
      <c r="B374" s="2">
        <v>9.0</v>
      </c>
      <c r="C374" s="2" t="s">
        <v>21</v>
      </c>
      <c r="D374" s="2" t="s">
        <v>49</v>
      </c>
      <c r="E374" s="2" t="s">
        <v>50</v>
      </c>
      <c r="G374" s="2" t="s">
        <v>24</v>
      </c>
      <c r="H374" s="2" t="s">
        <v>78</v>
      </c>
      <c r="I374" s="2">
        <v>5.0</v>
      </c>
      <c r="J374" s="2">
        <v>0.0</v>
      </c>
      <c r="K374" s="2">
        <v>1.0</v>
      </c>
      <c r="L374" s="2">
        <v>0.0</v>
      </c>
      <c r="M374" s="2">
        <v>1.0</v>
      </c>
    </row>
    <row r="375" ht="15.75" customHeight="1">
      <c r="A375" s="2">
        <v>2016.0</v>
      </c>
      <c r="B375" s="2">
        <v>10.0</v>
      </c>
      <c r="C375" s="2" t="s">
        <v>40</v>
      </c>
      <c r="D375" s="2" t="s">
        <v>43</v>
      </c>
      <c r="E375" s="2" t="s">
        <v>63</v>
      </c>
      <c r="F375" s="2" t="s">
        <v>64</v>
      </c>
      <c r="G375" s="2" t="s">
        <v>24</v>
      </c>
      <c r="H375" s="2" t="s">
        <v>115</v>
      </c>
      <c r="I375" s="2">
        <v>3.0</v>
      </c>
      <c r="J375" s="2">
        <v>0.0</v>
      </c>
      <c r="K375" s="2">
        <v>3.0</v>
      </c>
      <c r="L375" s="2">
        <v>0.0</v>
      </c>
      <c r="M375" s="2">
        <v>3.0</v>
      </c>
    </row>
    <row r="376" ht="15.75" customHeight="1">
      <c r="A376" s="2">
        <v>2016.0</v>
      </c>
      <c r="B376" s="2">
        <v>9.0</v>
      </c>
      <c r="C376" s="2" t="s">
        <v>114</v>
      </c>
      <c r="D376" s="2" t="s">
        <v>49</v>
      </c>
      <c r="E376" s="2" t="s">
        <v>23</v>
      </c>
      <c r="G376" s="2" t="s">
        <v>24</v>
      </c>
      <c r="H376" s="2" t="s">
        <v>52</v>
      </c>
      <c r="I376" s="2">
        <v>8.0</v>
      </c>
      <c r="J376" s="2">
        <v>0.0</v>
      </c>
      <c r="K376" s="2">
        <v>8.0</v>
      </c>
      <c r="L376" s="2">
        <v>0.0</v>
      </c>
      <c r="M376" s="2">
        <v>8.0</v>
      </c>
    </row>
    <row r="377" ht="15.75" customHeight="1">
      <c r="A377" s="2">
        <v>2016.0</v>
      </c>
      <c r="B377" s="2">
        <v>2.0</v>
      </c>
      <c r="C377" s="2" t="s">
        <v>107</v>
      </c>
      <c r="D377" s="2" t="s">
        <v>22</v>
      </c>
      <c r="E377" s="2" t="s">
        <v>41</v>
      </c>
      <c r="G377" s="2" t="s">
        <v>24</v>
      </c>
      <c r="I377" s="2">
        <v>2.0</v>
      </c>
      <c r="J377" s="2">
        <v>2.0</v>
      </c>
      <c r="K377" s="2">
        <v>2.0</v>
      </c>
      <c r="L377" s="2">
        <v>0.0</v>
      </c>
      <c r="M377" s="2">
        <v>2.0</v>
      </c>
      <c r="S377" s="2" t="s">
        <v>28</v>
      </c>
      <c r="T377" s="2" t="s">
        <v>29</v>
      </c>
    </row>
    <row r="378" ht="15.75" customHeight="1">
      <c r="A378" s="2">
        <v>2016.0</v>
      </c>
      <c r="B378" s="2">
        <v>8.0</v>
      </c>
      <c r="C378" s="2" t="s">
        <v>142</v>
      </c>
      <c r="D378" s="2" t="s">
        <v>31</v>
      </c>
      <c r="E378" s="2" t="s">
        <v>23</v>
      </c>
      <c r="G378" s="2" t="s">
        <v>24</v>
      </c>
      <c r="H378" s="2" t="s">
        <v>69</v>
      </c>
      <c r="I378" s="2">
        <v>40.0</v>
      </c>
      <c r="J378" s="2">
        <v>0.0</v>
      </c>
      <c r="K378" s="2">
        <v>40.0</v>
      </c>
      <c r="L378" s="2">
        <v>0.0</v>
      </c>
      <c r="M378" s="2">
        <v>40.0</v>
      </c>
      <c r="Q378" s="2" t="s">
        <v>35</v>
      </c>
      <c r="R378" s="2" t="s">
        <v>278</v>
      </c>
      <c r="U378" s="2" t="s">
        <v>221</v>
      </c>
    </row>
    <row r="379" ht="15.75" customHeight="1">
      <c r="A379" s="2">
        <v>2016.0</v>
      </c>
      <c r="B379" s="2">
        <v>9.0</v>
      </c>
      <c r="C379" s="2" t="s">
        <v>244</v>
      </c>
      <c r="D379" s="2" t="s">
        <v>31</v>
      </c>
      <c r="E379" s="2" t="s">
        <v>23</v>
      </c>
      <c r="G379" s="2" t="s">
        <v>24</v>
      </c>
      <c r="H379" s="2" t="s">
        <v>53</v>
      </c>
      <c r="I379" s="2">
        <v>4.0</v>
      </c>
      <c r="J379" s="2">
        <v>0.0</v>
      </c>
      <c r="K379" s="2">
        <v>4.0</v>
      </c>
      <c r="L379" s="2">
        <v>0.0</v>
      </c>
      <c r="M379" s="2">
        <v>4.0</v>
      </c>
      <c r="Q379" s="2" t="s">
        <v>46</v>
      </c>
      <c r="R379" s="2" t="s">
        <v>139</v>
      </c>
      <c r="U379" s="2" t="s">
        <v>221</v>
      </c>
    </row>
    <row r="380" ht="15.75" customHeight="1">
      <c r="A380" s="2">
        <v>2016.0</v>
      </c>
      <c r="B380" s="2">
        <v>9.0</v>
      </c>
      <c r="C380" s="2" t="s">
        <v>241</v>
      </c>
      <c r="D380" s="2" t="s">
        <v>31</v>
      </c>
      <c r="E380" s="2" t="s">
        <v>23</v>
      </c>
      <c r="G380" s="2" t="s">
        <v>24</v>
      </c>
      <c r="H380" s="2" t="s">
        <v>69</v>
      </c>
      <c r="I380" s="2">
        <v>7.0</v>
      </c>
      <c r="J380" s="2">
        <v>2.0</v>
      </c>
      <c r="K380" s="2">
        <v>5.0</v>
      </c>
      <c r="L380" s="2">
        <v>0.0</v>
      </c>
      <c r="M380" s="2">
        <v>5.0</v>
      </c>
      <c r="Q380" s="2" t="s">
        <v>46</v>
      </c>
      <c r="R380" s="2" t="s">
        <v>47</v>
      </c>
      <c r="U380" s="2" t="s">
        <v>221</v>
      </c>
    </row>
    <row r="381" ht="15.75" customHeight="1">
      <c r="A381" s="2">
        <v>2016.0</v>
      </c>
      <c r="B381" s="2">
        <v>9.0</v>
      </c>
      <c r="C381" s="2" t="s">
        <v>48</v>
      </c>
      <c r="D381" s="2" t="s">
        <v>31</v>
      </c>
      <c r="E381" s="2" t="s">
        <v>63</v>
      </c>
      <c r="F381" s="2" t="s">
        <v>193</v>
      </c>
      <c r="G381" s="2" t="s">
        <v>24</v>
      </c>
      <c r="H381" s="2" t="s">
        <v>109</v>
      </c>
      <c r="I381" s="2">
        <v>83.0</v>
      </c>
      <c r="J381" s="2">
        <v>0.0</v>
      </c>
      <c r="K381" s="2">
        <v>83.0</v>
      </c>
      <c r="L381" s="2">
        <v>0.0</v>
      </c>
      <c r="M381" s="2">
        <v>83.0</v>
      </c>
      <c r="Q381" s="2" t="s">
        <v>46</v>
      </c>
      <c r="R381" s="2" t="s">
        <v>47</v>
      </c>
      <c r="U381" s="2" t="s">
        <v>221</v>
      </c>
    </row>
    <row r="382" ht="15.75" customHeight="1">
      <c r="A382" s="2">
        <v>2016.0</v>
      </c>
      <c r="B382" s="2">
        <v>10.0</v>
      </c>
      <c r="C382" s="2" t="s">
        <v>21</v>
      </c>
      <c r="D382" s="2" t="s">
        <v>43</v>
      </c>
      <c r="E382" s="2" t="s">
        <v>23</v>
      </c>
      <c r="G382" s="2" t="s">
        <v>24</v>
      </c>
      <c r="H382" s="2" t="s">
        <v>52</v>
      </c>
      <c r="I382" s="2">
        <v>14.0</v>
      </c>
      <c r="J382" s="2">
        <v>0.0</v>
      </c>
      <c r="K382" s="2">
        <v>14.0</v>
      </c>
      <c r="L382" s="2">
        <v>0.0</v>
      </c>
      <c r="M382" s="2">
        <v>14.0</v>
      </c>
    </row>
    <row r="383" ht="15.75" customHeight="1">
      <c r="A383" s="2">
        <v>2016.0</v>
      </c>
      <c r="B383" s="2">
        <v>10.0</v>
      </c>
      <c r="C383" s="2" t="s">
        <v>95</v>
      </c>
      <c r="D383" s="2" t="s">
        <v>49</v>
      </c>
      <c r="E383" s="2" t="s">
        <v>50</v>
      </c>
      <c r="G383" s="2" t="s">
        <v>101</v>
      </c>
      <c r="H383" s="2" t="s">
        <v>158</v>
      </c>
      <c r="I383" s="2">
        <v>9.0</v>
      </c>
      <c r="J383" s="2">
        <v>1.0</v>
      </c>
      <c r="L383" s="2">
        <v>0.0</v>
      </c>
    </row>
    <row r="384" ht="15.75" customHeight="1">
      <c r="A384" s="2">
        <v>2016.0</v>
      </c>
      <c r="B384" s="2">
        <v>6.0</v>
      </c>
      <c r="C384" s="2" t="s">
        <v>112</v>
      </c>
      <c r="D384" s="2" t="s">
        <v>31</v>
      </c>
      <c r="E384" s="2" t="s">
        <v>41</v>
      </c>
      <c r="F384" s="2" t="s">
        <v>83</v>
      </c>
      <c r="G384" s="2" t="s">
        <v>24</v>
      </c>
      <c r="H384" s="2" t="s">
        <v>109</v>
      </c>
      <c r="I384" s="2">
        <v>32.0</v>
      </c>
      <c r="J384" s="2">
        <v>0.0</v>
      </c>
      <c r="K384" s="2">
        <v>32.0</v>
      </c>
      <c r="L384" s="2">
        <v>0.0</v>
      </c>
      <c r="M384" s="2">
        <v>32.0</v>
      </c>
      <c r="Q384" s="2" t="s">
        <v>46</v>
      </c>
      <c r="R384" s="2" t="s">
        <v>47</v>
      </c>
      <c r="U384" s="2" t="s">
        <v>221</v>
      </c>
    </row>
    <row r="385" ht="15.75" customHeight="1">
      <c r="A385" s="2">
        <v>2016.0</v>
      </c>
      <c r="B385" s="2">
        <v>9.0</v>
      </c>
      <c r="C385" s="2" t="s">
        <v>112</v>
      </c>
      <c r="D385" s="2" t="s">
        <v>31</v>
      </c>
      <c r="E385" s="2" t="s">
        <v>23</v>
      </c>
      <c r="G385" s="2" t="s">
        <v>24</v>
      </c>
      <c r="H385" s="2" t="s">
        <v>53</v>
      </c>
      <c r="I385" s="2">
        <v>34.0</v>
      </c>
      <c r="J385" s="2">
        <v>0.0</v>
      </c>
      <c r="K385" s="2">
        <v>34.0</v>
      </c>
      <c r="L385" s="2">
        <v>0.0</v>
      </c>
      <c r="M385" s="2">
        <v>34.0</v>
      </c>
      <c r="Q385" s="2" t="s">
        <v>46</v>
      </c>
      <c r="R385" s="2" t="s">
        <v>47</v>
      </c>
      <c r="U385" s="2" t="s">
        <v>221</v>
      </c>
    </row>
    <row r="386" ht="15.75" customHeight="1">
      <c r="A386" s="2">
        <v>2016.0</v>
      </c>
      <c r="B386" s="2">
        <v>8.0</v>
      </c>
      <c r="C386" s="2" t="s">
        <v>112</v>
      </c>
      <c r="D386" s="2" t="s">
        <v>31</v>
      </c>
      <c r="E386" s="2" t="s">
        <v>41</v>
      </c>
      <c r="F386" s="2" t="s">
        <v>83</v>
      </c>
      <c r="G386" s="2" t="s">
        <v>24</v>
      </c>
      <c r="H386" s="2" t="s">
        <v>108</v>
      </c>
      <c r="I386" s="2">
        <v>4.0</v>
      </c>
      <c r="J386" s="2">
        <v>0.0</v>
      </c>
      <c r="K386" s="2">
        <v>4.0</v>
      </c>
      <c r="L386" s="2">
        <v>0.0</v>
      </c>
      <c r="M386" s="2">
        <v>4.0</v>
      </c>
      <c r="Q386" s="2" t="s">
        <v>46</v>
      </c>
      <c r="R386" s="2" t="s">
        <v>47</v>
      </c>
      <c r="U386" s="2" t="s">
        <v>221</v>
      </c>
    </row>
    <row r="387" ht="15.75" customHeight="1">
      <c r="A387" s="2">
        <v>2016.0</v>
      </c>
      <c r="B387" s="2">
        <v>8.0</v>
      </c>
      <c r="C387" s="2" t="s">
        <v>114</v>
      </c>
      <c r="D387" s="2" t="s">
        <v>49</v>
      </c>
      <c r="E387" s="2" t="s">
        <v>50</v>
      </c>
      <c r="G387" s="2" t="s">
        <v>24</v>
      </c>
      <c r="H387" s="2" t="s">
        <v>52</v>
      </c>
      <c r="I387" s="2">
        <v>20.0</v>
      </c>
      <c r="J387" s="2">
        <v>0.0</v>
      </c>
      <c r="K387" s="2">
        <v>20.0</v>
      </c>
      <c r="L387" s="2">
        <v>0.0</v>
      </c>
      <c r="M387" s="2">
        <v>20.0</v>
      </c>
    </row>
    <row r="388" ht="15.75" customHeight="1">
      <c r="A388" s="2">
        <v>2016.0</v>
      </c>
      <c r="B388" s="2">
        <v>8.0</v>
      </c>
      <c r="C388" s="2" t="s">
        <v>42</v>
      </c>
      <c r="D388" s="2" t="s">
        <v>43</v>
      </c>
      <c r="E388" s="2" t="s">
        <v>23</v>
      </c>
      <c r="G388" s="2" t="s">
        <v>101</v>
      </c>
      <c r="H388" s="2" t="s">
        <v>78</v>
      </c>
      <c r="I388" s="2">
        <v>3.0</v>
      </c>
      <c r="J388" s="2">
        <v>0.0</v>
      </c>
      <c r="K388" s="2">
        <v>3.0</v>
      </c>
      <c r="L388" s="2">
        <v>0.0</v>
      </c>
      <c r="M388" s="2">
        <v>3.0</v>
      </c>
    </row>
    <row r="389" ht="15.75" customHeight="1">
      <c r="A389" s="2">
        <v>2016.0</v>
      </c>
      <c r="B389" s="2">
        <v>7.0</v>
      </c>
      <c r="C389" s="2" t="s">
        <v>70</v>
      </c>
      <c r="D389" s="2" t="s">
        <v>31</v>
      </c>
      <c r="E389" s="2" t="s">
        <v>23</v>
      </c>
      <c r="G389" s="2" t="s">
        <v>24</v>
      </c>
      <c r="H389" s="2" t="s">
        <v>65</v>
      </c>
      <c r="I389" s="2">
        <v>3.0</v>
      </c>
      <c r="J389" s="2">
        <v>0.0</v>
      </c>
      <c r="K389" s="2">
        <v>3.0</v>
      </c>
      <c r="L389" s="2">
        <v>0.0</v>
      </c>
      <c r="M389" s="2">
        <v>3.0</v>
      </c>
      <c r="Q389" s="2" t="s">
        <v>46</v>
      </c>
      <c r="R389" s="2" t="s">
        <v>47</v>
      </c>
      <c r="U389" s="2" t="s">
        <v>221</v>
      </c>
    </row>
    <row r="390" ht="15.75" customHeight="1">
      <c r="A390" s="2">
        <v>2016.0</v>
      </c>
      <c r="B390" s="2">
        <v>11.0</v>
      </c>
      <c r="C390" s="2" t="s">
        <v>42</v>
      </c>
      <c r="D390" s="2" t="s">
        <v>43</v>
      </c>
      <c r="E390" s="2" t="s">
        <v>23</v>
      </c>
      <c r="G390" s="2" t="s">
        <v>24</v>
      </c>
      <c r="H390" s="2" t="s">
        <v>78</v>
      </c>
      <c r="I390" s="2">
        <v>2.0</v>
      </c>
      <c r="J390" s="2">
        <v>0.0</v>
      </c>
      <c r="K390" s="2">
        <v>2.0</v>
      </c>
      <c r="L390" s="2">
        <v>0.0</v>
      </c>
      <c r="M390" s="2">
        <v>2.0</v>
      </c>
    </row>
    <row r="391" ht="15.75" customHeight="1">
      <c r="A391" s="2">
        <v>2016.0</v>
      </c>
      <c r="B391" s="2">
        <v>3.0</v>
      </c>
      <c r="C391" s="2" t="s">
        <v>127</v>
      </c>
      <c r="D391" s="2" t="s">
        <v>22</v>
      </c>
      <c r="E391" s="2" t="s">
        <v>23</v>
      </c>
      <c r="G391" s="2" t="s">
        <v>24</v>
      </c>
      <c r="I391" s="2">
        <v>20.0</v>
      </c>
      <c r="J391" s="2">
        <v>2.0</v>
      </c>
      <c r="K391" s="2">
        <v>20.0</v>
      </c>
      <c r="L391" s="2">
        <v>0.0</v>
      </c>
      <c r="M391" s="2">
        <v>20.0</v>
      </c>
      <c r="S391" s="2" t="s">
        <v>28</v>
      </c>
      <c r="T391" s="2" t="s">
        <v>29</v>
      </c>
    </row>
    <row r="392" ht="15.75" customHeight="1">
      <c r="A392" s="2">
        <v>2016.0</v>
      </c>
      <c r="B392" s="2">
        <v>12.0</v>
      </c>
      <c r="C392" s="2" t="s">
        <v>107</v>
      </c>
      <c r="D392" s="2" t="s">
        <v>22</v>
      </c>
      <c r="E392" s="2" t="s">
        <v>50</v>
      </c>
      <c r="G392" s="2" t="s">
        <v>24</v>
      </c>
      <c r="I392" s="2">
        <v>3.0</v>
      </c>
      <c r="J392" s="2">
        <v>2.0</v>
      </c>
      <c r="K392" s="2">
        <v>3.0</v>
      </c>
      <c r="L392" s="2">
        <v>0.0</v>
      </c>
      <c r="M392" s="2">
        <v>3.0</v>
      </c>
    </row>
    <row r="393" ht="15.75" customHeight="1">
      <c r="A393" s="2">
        <v>2016.0</v>
      </c>
      <c r="B393" s="2">
        <v>7.0</v>
      </c>
      <c r="C393" s="2" t="s">
        <v>170</v>
      </c>
      <c r="D393" s="2" t="s">
        <v>49</v>
      </c>
      <c r="E393" s="2" t="s">
        <v>23</v>
      </c>
      <c r="G393" s="2" t="s">
        <v>24</v>
      </c>
      <c r="H393" s="2" t="s">
        <v>78</v>
      </c>
      <c r="I393" s="2">
        <v>5.0</v>
      </c>
      <c r="J393" s="2">
        <v>2.0</v>
      </c>
      <c r="K393" s="2">
        <v>5.0</v>
      </c>
      <c r="L393" s="2">
        <v>0.0</v>
      </c>
      <c r="M393" s="2">
        <v>5.0</v>
      </c>
    </row>
    <row r="394" ht="15.75" customHeight="1">
      <c r="A394" s="2">
        <v>2016.0</v>
      </c>
      <c r="B394" s="2">
        <v>7.0</v>
      </c>
      <c r="C394" s="2" t="s">
        <v>279</v>
      </c>
      <c r="D394" s="2" t="s">
        <v>31</v>
      </c>
      <c r="E394" s="2" t="s">
        <v>23</v>
      </c>
      <c r="G394" s="2" t="s">
        <v>101</v>
      </c>
      <c r="I394" s="2">
        <v>9.0</v>
      </c>
      <c r="J394" s="2">
        <v>1.0</v>
      </c>
      <c r="K394" s="2">
        <v>9.0</v>
      </c>
      <c r="L394" s="2">
        <v>0.0</v>
      </c>
      <c r="M394" s="2">
        <v>9.0</v>
      </c>
      <c r="Q394" s="2" t="s">
        <v>46</v>
      </c>
      <c r="U394" s="2" t="s">
        <v>221</v>
      </c>
    </row>
    <row r="395" ht="15.75" customHeight="1">
      <c r="A395" s="2">
        <v>2016.0</v>
      </c>
      <c r="B395" s="2">
        <v>10.0</v>
      </c>
      <c r="C395" s="2" t="s">
        <v>148</v>
      </c>
      <c r="D395" s="2" t="s">
        <v>31</v>
      </c>
      <c r="E395" s="2" t="s">
        <v>23</v>
      </c>
      <c r="G395" s="2" t="s">
        <v>24</v>
      </c>
      <c r="H395" s="2" t="s">
        <v>258</v>
      </c>
      <c r="I395" s="2">
        <v>7.0</v>
      </c>
      <c r="J395" s="2">
        <v>0.0</v>
      </c>
      <c r="K395" s="2">
        <v>7.0</v>
      </c>
      <c r="L395" s="2">
        <v>0.0</v>
      </c>
      <c r="M395" s="2">
        <v>7.0</v>
      </c>
      <c r="Q395" s="2" t="s">
        <v>35</v>
      </c>
      <c r="R395" s="2" t="s">
        <v>280</v>
      </c>
      <c r="U395" s="2" t="s">
        <v>221</v>
      </c>
    </row>
    <row r="396" ht="15.75" customHeight="1">
      <c r="A396" s="2">
        <v>2016.0</v>
      </c>
      <c r="B396" s="2">
        <v>8.0</v>
      </c>
      <c r="C396" s="2" t="s">
        <v>124</v>
      </c>
      <c r="D396" s="2" t="s">
        <v>31</v>
      </c>
      <c r="E396" s="2" t="s">
        <v>23</v>
      </c>
      <c r="G396" s="2" t="s">
        <v>24</v>
      </c>
      <c r="H396" s="2" t="s">
        <v>103</v>
      </c>
      <c r="I396" s="2">
        <v>5.0</v>
      </c>
      <c r="J396" s="2">
        <v>0.0</v>
      </c>
      <c r="K396" s="2">
        <v>5.0</v>
      </c>
      <c r="L396" s="2">
        <v>0.0</v>
      </c>
      <c r="M396" s="2">
        <v>5.0</v>
      </c>
      <c r="Q396" s="2" t="s">
        <v>46</v>
      </c>
      <c r="R396" s="2" t="s">
        <v>47</v>
      </c>
      <c r="U396" s="2" t="s">
        <v>221</v>
      </c>
    </row>
    <row r="397" ht="15.75" customHeight="1">
      <c r="A397" s="2">
        <v>2016.0</v>
      </c>
      <c r="B397" s="2">
        <v>7.0</v>
      </c>
      <c r="C397" s="2" t="s">
        <v>30</v>
      </c>
      <c r="D397" s="2" t="s">
        <v>49</v>
      </c>
      <c r="E397" s="2" t="s">
        <v>50</v>
      </c>
      <c r="G397" s="2" t="s">
        <v>24</v>
      </c>
      <c r="H397" s="2" t="s">
        <v>52</v>
      </c>
      <c r="I397" s="2">
        <v>4.0</v>
      </c>
      <c r="J397" s="2">
        <v>0.0</v>
      </c>
      <c r="K397" s="2">
        <v>3.0</v>
      </c>
      <c r="L397" s="2">
        <v>0.0</v>
      </c>
      <c r="M397" s="2">
        <v>4.0</v>
      </c>
    </row>
    <row r="398" ht="15.75" customHeight="1">
      <c r="A398" s="2">
        <v>2017.0</v>
      </c>
      <c r="B398" s="2">
        <v>1.0</v>
      </c>
      <c r="C398" s="2" t="s">
        <v>107</v>
      </c>
      <c r="D398" s="2" t="s">
        <v>49</v>
      </c>
      <c r="E398" s="2" t="s">
        <v>270</v>
      </c>
      <c r="F398" s="2" t="s">
        <v>281</v>
      </c>
      <c r="G398" s="2" t="s">
        <v>175</v>
      </c>
      <c r="H398" s="2" t="s">
        <v>73</v>
      </c>
      <c r="I398" s="2">
        <v>19.0</v>
      </c>
      <c r="J398" s="2">
        <v>0.0</v>
      </c>
      <c r="K398" s="2">
        <v>0.0</v>
      </c>
      <c r="L398" s="2">
        <v>0.0</v>
      </c>
      <c r="M398" s="2">
        <v>0.0</v>
      </c>
    </row>
    <row r="399" ht="15.75" customHeight="1">
      <c r="A399" s="2">
        <v>2016.0</v>
      </c>
      <c r="B399" s="2">
        <v>7.0</v>
      </c>
      <c r="C399" s="2" t="s">
        <v>135</v>
      </c>
      <c r="D399" s="2" t="s">
        <v>31</v>
      </c>
      <c r="E399" s="2" t="s">
        <v>23</v>
      </c>
      <c r="G399" s="2" t="s">
        <v>24</v>
      </c>
      <c r="H399" s="2" t="s">
        <v>108</v>
      </c>
      <c r="I399" s="2">
        <v>4.0</v>
      </c>
      <c r="J399" s="2">
        <v>0.0</v>
      </c>
      <c r="K399" s="2">
        <v>4.0</v>
      </c>
      <c r="L399" s="2">
        <v>0.0</v>
      </c>
      <c r="M399" s="2">
        <v>4.0</v>
      </c>
      <c r="Q399" s="2" t="s">
        <v>46</v>
      </c>
      <c r="R399" s="2" t="s">
        <v>47</v>
      </c>
      <c r="U399" s="2" t="s">
        <v>221</v>
      </c>
    </row>
    <row r="400" ht="15.75" customHeight="1">
      <c r="A400" s="2">
        <v>2016.0</v>
      </c>
      <c r="B400" s="2">
        <v>7.0</v>
      </c>
      <c r="C400" s="2" t="s">
        <v>253</v>
      </c>
      <c r="D400" s="2" t="s">
        <v>31</v>
      </c>
      <c r="E400" s="2" t="s">
        <v>63</v>
      </c>
      <c r="F400" s="2" t="s">
        <v>193</v>
      </c>
      <c r="G400" s="2" t="s">
        <v>24</v>
      </c>
      <c r="H400" s="2" t="s">
        <v>282</v>
      </c>
      <c r="I400" s="2">
        <v>459.0</v>
      </c>
      <c r="J400" s="2">
        <v>52.0</v>
      </c>
      <c r="K400" s="2">
        <v>260.0</v>
      </c>
      <c r="L400" s="2">
        <v>0.0</v>
      </c>
      <c r="M400" s="2">
        <v>442.0</v>
      </c>
      <c r="Q400" s="2" t="s">
        <v>46</v>
      </c>
      <c r="R400" s="2" t="s">
        <v>283</v>
      </c>
      <c r="U400" s="2" t="s">
        <v>221</v>
      </c>
    </row>
    <row r="401" ht="15.75" customHeight="1">
      <c r="A401" s="2">
        <v>2016.0</v>
      </c>
      <c r="B401" s="2">
        <v>7.0</v>
      </c>
      <c r="C401" s="2" t="s">
        <v>42</v>
      </c>
      <c r="D401" s="2" t="s">
        <v>31</v>
      </c>
      <c r="E401" s="2" t="s">
        <v>23</v>
      </c>
      <c r="G401" s="2" t="s">
        <v>24</v>
      </c>
      <c r="H401" s="2" t="s">
        <v>108</v>
      </c>
      <c r="I401" s="2">
        <v>4.0</v>
      </c>
      <c r="J401" s="2">
        <v>0.0</v>
      </c>
      <c r="K401" s="2">
        <v>4.0</v>
      </c>
      <c r="L401" s="2">
        <v>0.0</v>
      </c>
      <c r="M401" s="2">
        <v>4.0</v>
      </c>
      <c r="Q401" s="2" t="s">
        <v>46</v>
      </c>
      <c r="R401" s="2" t="s">
        <v>47</v>
      </c>
      <c r="U401" s="2" t="s">
        <v>221</v>
      </c>
    </row>
    <row r="402" ht="15.75" customHeight="1">
      <c r="A402" s="2">
        <v>2016.0</v>
      </c>
      <c r="B402" s="2">
        <v>8.0</v>
      </c>
      <c r="C402" s="2" t="s">
        <v>70</v>
      </c>
      <c r="D402" s="2" t="s">
        <v>43</v>
      </c>
      <c r="E402" s="2" t="s">
        <v>50</v>
      </c>
      <c r="G402" s="2" t="s">
        <v>24</v>
      </c>
      <c r="H402" s="2" t="s">
        <v>284</v>
      </c>
      <c r="I402" s="2">
        <v>55.0</v>
      </c>
      <c r="J402" s="2">
        <v>3.0</v>
      </c>
      <c r="K402" s="2">
        <v>55.0</v>
      </c>
      <c r="L402" s="2">
        <v>0.0</v>
      </c>
      <c r="M402" s="2">
        <v>55.0</v>
      </c>
    </row>
    <row r="403" ht="15.75" customHeight="1">
      <c r="A403" s="2">
        <v>2017.0</v>
      </c>
      <c r="B403" s="2">
        <v>3.0</v>
      </c>
      <c r="C403" s="2" t="s">
        <v>21</v>
      </c>
      <c r="D403" s="2" t="s">
        <v>22</v>
      </c>
      <c r="E403" s="2" t="s">
        <v>50</v>
      </c>
      <c r="G403" s="2" t="s">
        <v>24</v>
      </c>
      <c r="I403" s="2">
        <v>6.0</v>
      </c>
      <c r="J403" s="2">
        <v>0.0</v>
      </c>
      <c r="K403" s="2">
        <v>6.0</v>
      </c>
      <c r="L403" s="2">
        <v>0.0</v>
      </c>
      <c r="M403" s="2">
        <v>6.0</v>
      </c>
    </row>
    <row r="404" ht="15.75" customHeight="1">
      <c r="A404" s="2">
        <v>2017.0</v>
      </c>
      <c r="B404" s="2">
        <v>3.0</v>
      </c>
      <c r="C404" s="2" t="s">
        <v>38</v>
      </c>
      <c r="D404" s="2" t="s">
        <v>22</v>
      </c>
      <c r="E404" s="2" t="s">
        <v>50</v>
      </c>
      <c r="G404" s="2" t="s">
        <v>24</v>
      </c>
      <c r="I404" s="2">
        <v>7.0</v>
      </c>
      <c r="J404" s="2">
        <v>1.0</v>
      </c>
      <c r="K404" s="2">
        <v>7.0</v>
      </c>
      <c r="L404" s="2">
        <v>0.0</v>
      </c>
      <c r="M404" s="2">
        <v>7.0</v>
      </c>
      <c r="S404" s="2" t="s">
        <v>25</v>
      </c>
      <c r="T404" s="2" t="s">
        <v>285</v>
      </c>
    </row>
    <row r="405" ht="15.75" customHeight="1">
      <c r="A405" s="2">
        <v>2017.0</v>
      </c>
      <c r="B405" s="2">
        <v>4.0</v>
      </c>
      <c r="C405" s="2" t="s">
        <v>225</v>
      </c>
      <c r="D405" s="2" t="s">
        <v>22</v>
      </c>
      <c r="E405" s="2" t="s">
        <v>23</v>
      </c>
      <c r="G405" s="2" t="s">
        <v>24</v>
      </c>
      <c r="I405" s="2">
        <v>9.0</v>
      </c>
      <c r="J405" s="2">
        <v>0.0</v>
      </c>
      <c r="K405" s="2">
        <v>3.0</v>
      </c>
      <c r="L405" s="2">
        <v>0.0</v>
      </c>
      <c r="M405" s="2">
        <v>9.0</v>
      </c>
      <c r="S405" s="2" t="s">
        <v>25</v>
      </c>
    </row>
    <row r="406" ht="15.75" customHeight="1">
      <c r="A406" s="2">
        <v>2017.0</v>
      </c>
      <c r="B406" s="2">
        <v>3.0</v>
      </c>
      <c r="C406" s="2" t="s">
        <v>142</v>
      </c>
      <c r="D406" s="2" t="s">
        <v>22</v>
      </c>
      <c r="E406" s="2" t="s">
        <v>23</v>
      </c>
      <c r="G406" s="2" t="s">
        <v>101</v>
      </c>
      <c r="I406" s="2">
        <v>8.0</v>
      </c>
      <c r="J406" s="2">
        <v>1.0</v>
      </c>
      <c r="K406" s="2">
        <v>8.0</v>
      </c>
      <c r="L406" s="2">
        <v>0.0</v>
      </c>
      <c r="M406" s="2">
        <v>8.0</v>
      </c>
      <c r="S406" s="2" t="s">
        <v>25</v>
      </c>
      <c r="T406" s="2" t="s">
        <v>161</v>
      </c>
    </row>
    <row r="407" ht="15.75" customHeight="1">
      <c r="A407" s="2">
        <v>2017.0</v>
      </c>
      <c r="B407" s="2">
        <v>2.0</v>
      </c>
      <c r="C407" s="2" t="s">
        <v>42</v>
      </c>
      <c r="D407" s="2" t="s">
        <v>22</v>
      </c>
      <c r="E407" s="2" t="s">
        <v>41</v>
      </c>
      <c r="F407" s="2" t="s">
        <v>83</v>
      </c>
      <c r="G407" s="2" t="s">
        <v>24</v>
      </c>
      <c r="I407" s="2">
        <v>50.0</v>
      </c>
      <c r="J407" s="2">
        <v>4.0</v>
      </c>
      <c r="K407" s="2">
        <v>50.0</v>
      </c>
      <c r="L407" s="2">
        <v>0.0</v>
      </c>
      <c r="M407" s="2">
        <v>50.0</v>
      </c>
      <c r="S407" s="2" t="s">
        <v>286</v>
      </c>
      <c r="T407" s="2" t="s">
        <v>287</v>
      </c>
    </row>
    <row r="408" ht="15.75" customHeight="1">
      <c r="A408" s="2">
        <v>2017.0</v>
      </c>
      <c r="B408" s="2">
        <v>3.0</v>
      </c>
      <c r="C408" s="2" t="s">
        <v>21</v>
      </c>
      <c r="D408" s="2" t="s">
        <v>22</v>
      </c>
      <c r="E408" s="2" t="s">
        <v>50</v>
      </c>
      <c r="G408" s="2" t="s">
        <v>24</v>
      </c>
      <c r="H408" s="2" t="s">
        <v>78</v>
      </c>
      <c r="I408" s="2">
        <v>6.0</v>
      </c>
      <c r="J408" s="2">
        <v>0.0</v>
      </c>
      <c r="K408" s="2">
        <v>6.0</v>
      </c>
      <c r="L408" s="2">
        <v>0.0</v>
      </c>
      <c r="M408" s="2">
        <v>6.0</v>
      </c>
      <c r="S408" s="2" t="s">
        <v>28</v>
      </c>
      <c r="T408" s="2" t="s">
        <v>39</v>
      </c>
    </row>
    <row r="409" ht="15.75" customHeight="1">
      <c r="A409" s="2">
        <v>2017.0</v>
      </c>
      <c r="B409" s="2">
        <v>3.0</v>
      </c>
      <c r="C409" s="2" t="s">
        <v>21</v>
      </c>
      <c r="D409" s="2" t="s">
        <v>43</v>
      </c>
      <c r="E409" s="2" t="s">
        <v>50</v>
      </c>
      <c r="G409" s="2" t="s">
        <v>24</v>
      </c>
      <c r="H409" s="2" t="s">
        <v>78</v>
      </c>
      <c r="I409" s="2">
        <v>5.0</v>
      </c>
      <c r="J409" s="2">
        <v>0.0</v>
      </c>
      <c r="K409" s="2">
        <v>5.0</v>
      </c>
      <c r="L409" s="2">
        <v>0.0</v>
      </c>
      <c r="M409" s="2">
        <v>5.0</v>
      </c>
    </row>
    <row r="410" ht="15.75" customHeight="1">
      <c r="A410" s="2">
        <v>2017.0</v>
      </c>
      <c r="B410" s="2">
        <v>3.0</v>
      </c>
      <c r="C410" s="2" t="s">
        <v>102</v>
      </c>
      <c r="D410" s="2" t="s">
        <v>22</v>
      </c>
      <c r="E410" s="2" t="s">
        <v>23</v>
      </c>
      <c r="G410" s="2" t="s">
        <v>24</v>
      </c>
      <c r="I410" s="2">
        <v>4.0</v>
      </c>
      <c r="J410" s="2">
        <v>1.0</v>
      </c>
      <c r="K410" s="2">
        <v>4.0</v>
      </c>
      <c r="L410" s="2">
        <v>0.0</v>
      </c>
      <c r="M410" s="2">
        <v>4.0</v>
      </c>
      <c r="S410" s="2" t="s">
        <v>25</v>
      </c>
      <c r="T410" s="2" t="s">
        <v>288</v>
      </c>
    </row>
    <row r="411" ht="15.75" customHeight="1">
      <c r="A411" s="2">
        <v>2017.0</v>
      </c>
      <c r="B411" s="2">
        <v>4.0</v>
      </c>
      <c r="C411" s="2" t="s">
        <v>21</v>
      </c>
      <c r="D411" s="2" t="s">
        <v>22</v>
      </c>
      <c r="E411" s="2" t="s">
        <v>41</v>
      </c>
      <c r="F411" s="2" t="s">
        <v>133</v>
      </c>
      <c r="G411" s="2" t="s">
        <v>24</v>
      </c>
      <c r="I411" s="2">
        <v>2.0</v>
      </c>
      <c r="J411" s="2">
        <v>0.0</v>
      </c>
      <c r="K411" s="2">
        <v>2.0</v>
      </c>
      <c r="L411" s="2">
        <v>0.0</v>
      </c>
      <c r="M411" s="2">
        <v>2.0</v>
      </c>
    </row>
    <row r="412" ht="15.75" customHeight="1">
      <c r="A412" s="2">
        <v>2017.0</v>
      </c>
      <c r="B412" s="2">
        <v>5.0</v>
      </c>
      <c r="C412" s="2" t="s">
        <v>21</v>
      </c>
      <c r="D412" s="2" t="s">
        <v>49</v>
      </c>
      <c r="E412" s="2" t="s">
        <v>23</v>
      </c>
      <c r="G412" s="2" t="s">
        <v>101</v>
      </c>
      <c r="H412" s="2" t="s">
        <v>52</v>
      </c>
      <c r="I412" s="2">
        <v>4.0</v>
      </c>
      <c r="J412" s="2">
        <v>0.0</v>
      </c>
      <c r="K412" s="2">
        <v>4.0</v>
      </c>
      <c r="L412" s="2">
        <v>0.0</v>
      </c>
      <c r="M412" s="2">
        <v>4.0</v>
      </c>
    </row>
    <row r="413" ht="15.75" customHeight="1">
      <c r="A413" s="2">
        <v>2017.0</v>
      </c>
      <c r="B413" s="2">
        <v>3.0</v>
      </c>
      <c r="C413" s="2" t="s">
        <v>70</v>
      </c>
      <c r="D413" s="2" t="s">
        <v>22</v>
      </c>
      <c r="E413" s="2" t="s">
        <v>50</v>
      </c>
      <c r="G413" s="2" t="s">
        <v>24</v>
      </c>
      <c r="I413" s="2">
        <v>7.0</v>
      </c>
      <c r="J413" s="2">
        <v>0.0</v>
      </c>
      <c r="K413" s="2">
        <v>7.0</v>
      </c>
      <c r="L413" s="2">
        <v>0.0</v>
      </c>
      <c r="M413" s="2">
        <v>7.0</v>
      </c>
      <c r="S413" s="2" t="s">
        <v>28</v>
      </c>
      <c r="T413" s="2" t="s">
        <v>289</v>
      </c>
    </row>
    <row r="414" ht="15.75" customHeight="1">
      <c r="A414" s="2">
        <v>2017.0</v>
      </c>
      <c r="B414" s="2">
        <v>4.0</v>
      </c>
      <c r="C414" s="2" t="s">
        <v>290</v>
      </c>
      <c r="D414" s="2" t="s">
        <v>43</v>
      </c>
      <c r="E414" s="2" t="s">
        <v>291</v>
      </c>
      <c r="G414" s="2" t="s">
        <v>292</v>
      </c>
      <c r="H414" s="2" t="s">
        <v>121</v>
      </c>
      <c r="I414" s="2">
        <v>3.0</v>
      </c>
      <c r="J414" s="2">
        <v>1.0</v>
      </c>
      <c r="K414" s="2">
        <v>3.0</v>
      </c>
      <c r="L414" s="2">
        <v>0.0</v>
      </c>
      <c r="M414" s="2">
        <v>3.0</v>
      </c>
    </row>
    <row r="415" ht="15.75" customHeight="1">
      <c r="A415" s="2">
        <v>2017.0</v>
      </c>
      <c r="B415" s="2">
        <v>5.0</v>
      </c>
      <c r="C415" s="2" t="s">
        <v>102</v>
      </c>
      <c r="D415" s="2" t="s">
        <v>22</v>
      </c>
      <c r="E415" s="2" t="s">
        <v>23</v>
      </c>
      <c r="G415" s="2" t="s">
        <v>24</v>
      </c>
      <c r="I415" s="2">
        <v>10.0</v>
      </c>
      <c r="J415" s="2">
        <v>0.0</v>
      </c>
      <c r="K415" s="2">
        <v>10.0</v>
      </c>
      <c r="L415" s="2">
        <v>0.0</v>
      </c>
      <c r="M415" s="2">
        <v>10.0</v>
      </c>
      <c r="S415" s="2" t="s">
        <v>25</v>
      </c>
      <c r="T415" s="2" t="s">
        <v>288</v>
      </c>
    </row>
    <row r="416" ht="15.75" customHeight="1">
      <c r="A416" s="2">
        <v>2017.0</v>
      </c>
      <c r="B416" s="2">
        <v>5.0</v>
      </c>
      <c r="C416" s="2" t="s">
        <v>42</v>
      </c>
      <c r="D416" s="2" t="s">
        <v>43</v>
      </c>
      <c r="E416" s="2" t="s">
        <v>41</v>
      </c>
      <c r="F416" s="2" t="s">
        <v>83</v>
      </c>
      <c r="G416" s="2" t="s">
        <v>101</v>
      </c>
      <c r="H416" s="2" t="s">
        <v>160</v>
      </c>
      <c r="I416" s="2">
        <v>3.0</v>
      </c>
      <c r="J416" s="2">
        <v>0.0</v>
      </c>
      <c r="K416" s="2">
        <v>3.0</v>
      </c>
      <c r="L416" s="2">
        <v>0.0</v>
      </c>
      <c r="M416" s="2">
        <v>3.0</v>
      </c>
    </row>
    <row r="417" ht="15.75" customHeight="1">
      <c r="A417" s="2">
        <v>2017.0</v>
      </c>
      <c r="B417" s="2">
        <v>6.0</v>
      </c>
      <c r="C417" s="2" t="s">
        <v>30</v>
      </c>
      <c r="D417" s="2" t="s">
        <v>43</v>
      </c>
      <c r="E417" s="2" t="s">
        <v>293</v>
      </c>
      <c r="G417" s="2" t="s">
        <v>33</v>
      </c>
      <c r="H417" s="2" t="s">
        <v>294</v>
      </c>
      <c r="I417" s="2">
        <v>6.0</v>
      </c>
      <c r="J417" s="2">
        <v>0.0</v>
      </c>
      <c r="K417" s="2">
        <v>6.0</v>
      </c>
      <c r="L417" s="2">
        <v>0.0</v>
      </c>
      <c r="M417" s="2">
        <v>6.0</v>
      </c>
    </row>
    <row r="418" ht="15.75" customHeight="1">
      <c r="A418" s="2">
        <v>2017.0</v>
      </c>
      <c r="B418" s="2">
        <v>7.0</v>
      </c>
      <c r="C418" s="2" t="s">
        <v>21</v>
      </c>
      <c r="D418" s="2" t="s">
        <v>49</v>
      </c>
      <c r="E418" s="2" t="s">
        <v>50</v>
      </c>
      <c r="G418" s="2" t="s">
        <v>101</v>
      </c>
      <c r="H418" s="2" t="s">
        <v>52</v>
      </c>
      <c r="I418" s="2">
        <v>7.0</v>
      </c>
      <c r="J418" s="2">
        <v>0.0</v>
      </c>
      <c r="K418" s="2">
        <v>0.0</v>
      </c>
      <c r="L418" s="2">
        <v>0.0</v>
      </c>
      <c r="M418" s="2">
        <v>0.0</v>
      </c>
    </row>
    <row r="419" ht="15.75" customHeight="1">
      <c r="A419" s="2">
        <v>2017.0</v>
      </c>
      <c r="B419" s="2">
        <v>7.0</v>
      </c>
      <c r="C419" s="2" t="s">
        <v>40</v>
      </c>
      <c r="D419" s="2" t="s">
        <v>49</v>
      </c>
      <c r="E419" s="2" t="s">
        <v>63</v>
      </c>
      <c r="F419" s="2" t="s">
        <v>193</v>
      </c>
      <c r="G419" s="2" t="s">
        <v>24</v>
      </c>
      <c r="H419" s="2" t="s">
        <v>78</v>
      </c>
      <c r="I419" s="2">
        <v>9.0</v>
      </c>
      <c r="J419" s="2">
        <v>0.0</v>
      </c>
      <c r="K419" s="2">
        <v>9.0</v>
      </c>
      <c r="L419" s="2">
        <v>0.0</v>
      </c>
      <c r="M419" s="2">
        <v>9.0</v>
      </c>
    </row>
    <row r="420" ht="15.75" customHeight="1">
      <c r="A420" s="2">
        <v>2017.0</v>
      </c>
      <c r="B420" s="2">
        <v>7.0</v>
      </c>
      <c r="C420" s="2" t="s">
        <v>107</v>
      </c>
      <c r="D420" s="2" t="s">
        <v>49</v>
      </c>
      <c r="E420" s="2" t="s">
        <v>23</v>
      </c>
      <c r="G420" s="2" t="s">
        <v>24</v>
      </c>
      <c r="H420" s="2" t="s">
        <v>52</v>
      </c>
      <c r="I420" s="2">
        <v>4.0</v>
      </c>
      <c r="J420" s="2">
        <v>0.0</v>
      </c>
      <c r="K420" s="2">
        <v>4.0</v>
      </c>
      <c r="L420" s="2">
        <v>0.0</v>
      </c>
      <c r="M420" s="2">
        <v>4.0</v>
      </c>
    </row>
    <row r="421" ht="15.75" customHeight="1">
      <c r="A421" s="2">
        <v>2017.0</v>
      </c>
      <c r="B421" s="2">
        <v>8.0</v>
      </c>
      <c r="C421" s="2" t="s">
        <v>40</v>
      </c>
      <c r="D421" s="2" t="s">
        <v>49</v>
      </c>
      <c r="E421" s="2" t="s">
        <v>63</v>
      </c>
      <c r="F421" s="2" t="s">
        <v>193</v>
      </c>
      <c r="G421" s="2" t="s">
        <v>101</v>
      </c>
      <c r="H421" s="2" t="s">
        <v>52</v>
      </c>
      <c r="I421" s="2">
        <v>2.0</v>
      </c>
      <c r="J421" s="2">
        <v>0.0</v>
      </c>
      <c r="K421" s="2">
        <v>2.0</v>
      </c>
      <c r="L421" s="2">
        <v>0.0</v>
      </c>
      <c r="M421" s="2">
        <v>2.0</v>
      </c>
    </row>
    <row r="422" ht="15.75" customHeight="1">
      <c r="A422" s="2">
        <v>2017.0</v>
      </c>
      <c r="B422" s="2">
        <v>6.0</v>
      </c>
      <c r="C422" s="2" t="s">
        <v>40</v>
      </c>
      <c r="D422" s="2" t="s">
        <v>49</v>
      </c>
      <c r="E422" s="2" t="s">
        <v>63</v>
      </c>
      <c r="F422" s="2" t="s">
        <v>193</v>
      </c>
      <c r="G422" s="2" t="s">
        <v>24</v>
      </c>
      <c r="H422" s="2" t="s">
        <v>52</v>
      </c>
      <c r="I422" s="2">
        <v>15.0</v>
      </c>
      <c r="J422" s="2">
        <v>0.0</v>
      </c>
      <c r="K422" s="2">
        <v>10.0</v>
      </c>
      <c r="L422" s="2">
        <v>0.0</v>
      </c>
      <c r="M422" s="2">
        <v>15.0</v>
      </c>
    </row>
    <row r="423" ht="15.75" customHeight="1">
      <c r="A423" s="2">
        <v>2017.0</v>
      </c>
      <c r="B423" s="2">
        <v>7.0</v>
      </c>
      <c r="C423" s="2" t="s">
        <v>40</v>
      </c>
      <c r="D423" s="2" t="s">
        <v>31</v>
      </c>
      <c r="E423" s="2" t="s">
        <v>63</v>
      </c>
      <c r="F423" s="2" t="s">
        <v>193</v>
      </c>
      <c r="G423" s="2" t="s">
        <v>24</v>
      </c>
      <c r="H423" s="2" t="s">
        <v>65</v>
      </c>
      <c r="I423" s="2">
        <v>16.0</v>
      </c>
      <c r="J423" s="2">
        <v>0.0</v>
      </c>
      <c r="K423" s="2">
        <v>16.0</v>
      </c>
      <c r="L423" s="2">
        <v>0.0</v>
      </c>
      <c r="M423" s="2">
        <v>16.0</v>
      </c>
      <c r="Q423" s="2" t="s">
        <v>46</v>
      </c>
      <c r="R423" s="2" t="s">
        <v>111</v>
      </c>
      <c r="U423" s="2" t="s">
        <v>221</v>
      </c>
    </row>
    <row r="424" ht="15.75" customHeight="1">
      <c r="A424" s="2">
        <v>2017.0</v>
      </c>
      <c r="B424" s="2">
        <v>4.0</v>
      </c>
      <c r="C424" s="2" t="s">
        <v>70</v>
      </c>
      <c r="D424" s="2" t="s">
        <v>22</v>
      </c>
      <c r="E424" s="2" t="s">
        <v>50</v>
      </c>
      <c r="G424" s="2" t="s">
        <v>24</v>
      </c>
      <c r="I424" s="2">
        <v>3.0</v>
      </c>
      <c r="J424" s="2">
        <v>0.0</v>
      </c>
      <c r="K424" s="2">
        <v>3.0</v>
      </c>
      <c r="L424" s="2">
        <v>0.0</v>
      </c>
      <c r="M424" s="2">
        <v>3.0</v>
      </c>
      <c r="S424" s="2" t="s">
        <v>25</v>
      </c>
    </row>
    <row r="425" ht="15.75" customHeight="1">
      <c r="A425" s="2">
        <v>2017.0</v>
      </c>
      <c r="B425" s="2">
        <v>7.0</v>
      </c>
      <c r="C425" s="2" t="s">
        <v>21</v>
      </c>
      <c r="D425" s="2" t="s">
        <v>49</v>
      </c>
      <c r="E425" s="2" t="s">
        <v>50</v>
      </c>
      <c r="G425" s="2" t="s">
        <v>24</v>
      </c>
      <c r="H425" s="2" t="s">
        <v>78</v>
      </c>
      <c r="I425" s="2">
        <v>3.0</v>
      </c>
      <c r="J425" s="2">
        <v>0.0</v>
      </c>
      <c r="K425" s="2">
        <v>2.0</v>
      </c>
      <c r="L425" s="2">
        <v>0.0</v>
      </c>
      <c r="M425" s="2">
        <v>2.0</v>
      </c>
    </row>
    <row r="426" ht="15.75" customHeight="1">
      <c r="A426" s="2">
        <v>2017.0</v>
      </c>
      <c r="B426" s="2">
        <v>8.0</v>
      </c>
      <c r="C426" s="2" t="s">
        <v>107</v>
      </c>
      <c r="D426" s="2" t="s">
        <v>22</v>
      </c>
      <c r="E426" s="2" t="s">
        <v>23</v>
      </c>
      <c r="G426" s="2" t="s">
        <v>24</v>
      </c>
      <c r="I426" s="2">
        <v>4.0</v>
      </c>
      <c r="J426" s="2">
        <v>0.0</v>
      </c>
      <c r="K426" s="2">
        <v>4.0</v>
      </c>
      <c r="L426" s="2">
        <v>0.0</v>
      </c>
      <c r="M426" s="2">
        <v>4.0</v>
      </c>
      <c r="S426" s="2" t="s">
        <v>25</v>
      </c>
      <c r="T426" s="2" t="s">
        <v>285</v>
      </c>
    </row>
    <row r="427" ht="15.75" customHeight="1">
      <c r="A427" s="2">
        <v>2017.0</v>
      </c>
      <c r="B427" s="2">
        <v>7.0</v>
      </c>
      <c r="C427" s="2" t="s">
        <v>72</v>
      </c>
      <c r="D427" s="2" t="s">
        <v>22</v>
      </c>
      <c r="E427" s="2" t="s">
        <v>23</v>
      </c>
      <c r="G427" s="2" t="s">
        <v>24</v>
      </c>
      <c r="I427" s="2">
        <v>4.0</v>
      </c>
      <c r="J427" s="2">
        <v>0.0</v>
      </c>
      <c r="K427" s="2">
        <v>4.0</v>
      </c>
      <c r="L427" s="2">
        <v>0.0</v>
      </c>
      <c r="M427" s="2">
        <v>4.0</v>
      </c>
    </row>
    <row r="428" ht="15.75" customHeight="1">
      <c r="A428" s="2">
        <v>2017.0</v>
      </c>
      <c r="B428" s="2">
        <v>8.0</v>
      </c>
      <c r="C428" s="2" t="s">
        <v>21</v>
      </c>
      <c r="D428" s="2" t="s">
        <v>22</v>
      </c>
      <c r="E428" s="2" t="s">
        <v>41</v>
      </c>
      <c r="F428" s="2" t="s">
        <v>133</v>
      </c>
      <c r="G428" s="2" t="s">
        <v>24</v>
      </c>
      <c r="I428" s="2">
        <v>6.0</v>
      </c>
      <c r="J428" s="2">
        <v>0.0</v>
      </c>
      <c r="K428" s="2">
        <v>6.0</v>
      </c>
      <c r="L428" s="2">
        <v>0.0</v>
      </c>
      <c r="M428" s="2">
        <v>6.0</v>
      </c>
      <c r="S428" s="2" t="s">
        <v>25</v>
      </c>
      <c r="T428" s="2" t="s">
        <v>161</v>
      </c>
    </row>
    <row r="429" ht="15.75" customHeight="1">
      <c r="A429" s="2">
        <v>2017.0</v>
      </c>
      <c r="B429" s="2">
        <v>7.0</v>
      </c>
      <c r="C429" s="2" t="s">
        <v>40</v>
      </c>
      <c r="D429" s="2" t="s">
        <v>31</v>
      </c>
      <c r="E429" s="2" t="s">
        <v>63</v>
      </c>
      <c r="F429" s="2" t="s">
        <v>193</v>
      </c>
      <c r="G429" s="2" t="s">
        <v>24</v>
      </c>
      <c r="H429" s="2" t="s">
        <v>65</v>
      </c>
      <c r="I429" s="2">
        <v>12.0</v>
      </c>
      <c r="J429" s="2">
        <v>0.0</v>
      </c>
      <c r="K429" s="2">
        <v>12.0</v>
      </c>
      <c r="L429" s="2">
        <v>0.0</v>
      </c>
      <c r="M429" s="2">
        <v>12.0</v>
      </c>
      <c r="Q429" s="2" t="s">
        <v>46</v>
      </c>
      <c r="R429" s="2" t="s">
        <v>47</v>
      </c>
      <c r="U429" s="2" t="s">
        <v>221</v>
      </c>
    </row>
    <row r="430" ht="15.75" customHeight="1">
      <c r="A430" s="2">
        <v>2017.0</v>
      </c>
      <c r="B430" s="2">
        <v>9.0</v>
      </c>
      <c r="C430" s="2" t="s">
        <v>21</v>
      </c>
      <c r="D430" s="2" t="s">
        <v>49</v>
      </c>
      <c r="E430" s="2" t="s">
        <v>50</v>
      </c>
      <c r="G430" s="2" t="s">
        <v>24</v>
      </c>
      <c r="H430" s="2" t="s">
        <v>52</v>
      </c>
      <c r="I430" s="2">
        <v>4.0</v>
      </c>
      <c r="J430" s="2">
        <v>1.0</v>
      </c>
      <c r="K430" s="2">
        <v>4.0</v>
      </c>
      <c r="L430" s="2">
        <v>0.0</v>
      </c>
      <c r="M430" s="2">
        <v>4.0</v>
      </c>
    </row>
    <row r="431" ht="15.75" customHeight="1">
      <c r="A431" s="2">
        <v>2017.0</v>
      </c>
      <c r="B431" s="2">
        <v>9.0</v>
      </c>
      <c r="C431" s="2" t="s">
        <v>21</v>
      </c>
      <c r="D431" s="2" t="s">
        <v>22</v>
      </c>
      <c r="E431" s="2" t="s">
        <v>50</v>
      </c>
      <c r="G431" s="2" t="s">
        <v>24</v>
      </c>
      <c r="I431" s="2">
        <v>5.0</v>
      </c>
      <c r="J431" s="2">
        <v>0.0</v>
      </c>
      <c r="K431" s="2">
        <v>5.0</v>
      </c>
      <c r="L431" s="2">
        <v>0.0</v>
      </c>
      <c r="M431" s="2">
        <v>5.0</v>
      </c>
      <c r="S431" s="2" t="s">
        <v>25</v>
      </c>
      <c r="T431" s="2" t="s">
        <v>246</v>
      </c>
    </row>
    <row r="432" ht="15.75" customHeight="1">
      <c r="A432" s="2">
        <v>2017.0</v>
      </c>
      <c r="B432" s="2">
        <v>8.0</v>
      </c>
      <c r="C432" s="2" t="s">
        <v>142</v>
      </c>
      <c r="D432" s="2" t="s">
        <v>22</v>
      </c>
      <c r="E432" s="2" t="s">
        <v>23</v>
      </c>
      <c r="G432" s="2" t="s">
        <v>24</v>
      </c>
      <c r="I432" s="2">
        <v>4.0</v>
      </c>
      <c r="J432" s="2">
        <v>0.0</v>
      </c>
      <c r="K432" s="2">
        <v>4.0</v>
      </c>
      <c r="L432" s="2">
        <v>0.0</v>
      </c>
      <c r="M432" s="2">
        <v>4.0</v>
      </c>
      <c r="S432" s="2" t="s">
        <v>25</v>
      </c>
      <c r="T432" s="2" t="s">
        <v>285</v>
      </c>
    </row>
    <row r="433" ht="15.75" customHeight="1">
      <c r="A433" s="2">
        <v>2017.0</v>
      </c>
      <c r="B433" s="2">
        <v>9.0</v>
      </c>
      <c r="C433" s="2" t="s">
        <v>40</v>
      </c>
      <c r="D433" s="2" t="s">
        <v>49</v>
      </c>
      <c r="E433" s="2" t="s">
        <v>63</v>
      </c>
      <c r="F433" s="2" t="s">
        <v>193</v>
      </c>
      <c r="G433" s="2" t="s">
        <v>101</v>
      </c>
      <c r="H433" s="2" t="s">
        <v>52</v>
      </c>
      <c r="I433" s="2">
        <v>4.0</v>
      </c>
      <c r="J433" s="2">
        <v>0.0</v>
      </c>
      <c r="K433" s="2">
        <v>4.0</v>
      </c>
      <c r="L433" s="2">
        <v>0.0</v>
      </c>
      <c r="M433" s="2">
        <v>4.0</v>
      </c>
    </row>
    <row r="434" ht="15.75" customHeight="1">
      <c r="A434" s="2">
        <v>2017.0</v>
      </c>
      <c r="B434" s="2">
        <v>5.0</v>
      </c>
      <c r="C434" s="2" t="s">
        <v>225</v>
      </c>
      <c r="D434" s="2" t="s">
        <v>22</v>
      </c>
      <c r="E434" s="2" t="s">
        <v>23</v>
      </c>
      <c r="G434" s="2" t="s">
        <v>24</v>
      </c>
      <c r="I434" s="2">
        <v>6.0</v>
      </c>
      <c r="J434" s="2">
        <v>0.0</v>
      </c>
      <c r="K434" s="2">
        <v>6.0</v>
      </c>
      <c r="L434" s="2">
        <v>0.0</v>
      </c>
      <c r="M434" s="2">
        <v>6.0</v>
      </c>
      <c r="S434" s="2" t="s">
        <v>25</v>
      </c>
      <c r="T434" s="2" t="s">
        <v>285</v>
      </c>
    </row>
    <row r="435" ht="15.75" customHeight="1">
      <c r="A435" s="2">
        <v>2017.0</v>
      </c>
      <c r="B435" s="2">
        <v>9.0</v>
      </c>
      <c r="C435" s="2" t="s">
        <v>107</v>
      </c>
      <c r="D435" s="2" t="s">
        <v>86</v>
      </c>
      <c r="E435" s="2" t="s">
        <v>23</v>
      </c>
      <c r="G435" s="2" t="s">
        <v>24</v>
      </c>
      <c r="H435" s="2" t="s">
        <v>78</v>
      </c>
      <c r="I435" s="2">
        <v>4.0</v>
      </c>
      <c r="J435" s="2">
        <v>0.0</v>
      </c>
      <c r="K435" s="2">
        <v>4.0</v>
      </c>
      <c r="L435" s="2">
        <v>0.0</v>
      </c>
      <c r="M435" s="2">
        <v>4.0</v>
      </c>
    </row>
    <row r="436" ht="15.75" customHeight="1">
      <c r="A436" s="2">
        <v>2017.0</v>
      </c>
      <c r="B436" s="2">
        <v>7.0</v>
      </c>
      <c r="C436" s="2" t="s">
        <v>241</v>
      </c>
      <c r="D436" s="2" t="s">
        <v>31</v>
      </c>
      <c r="E436" s="2" t="s">
        <v>23</v>
      </c>
      <c r="G436" s="2" t="s">
        <v>24</v>
      </c>
      <c r="H436" s="2" t="s">
        <v>53</v>
      </c>
      <c r="I436" s="2">
        <v>2.0</v>
      </c>
      <c r="J436" s="2">
        <v>0.0</v>
      </c>
      <c r="K436" s="2">
        <v>2.0</v>
      </c>
      <c r="L436" s="2">
        <v>0.0</v>
      </c>
      <c r="M436" s="2">
        <v>2.0</v>
      </c>
      <c r="Q436" s="2" t="s">
        <v>46</v>
      </c>
      <c r="R436" s="2" t="s">
        <v>47</v>
      </c>
      <c r="U436" s="2" t="s">
        <v>221</v>
      </c>
    </row>
    <row r="437" ht="15.75" customHeight="1">
      <c r="A437" s="2">
        <v>2017.0</v>
      </c>
      <c r="B437" s="2">
        <v>9.0</v>
      </c>
      <c r="C437" s="2" t="s">
        <v>70</v>
      </c>
      <c r="D437" s="2" t="s">
        <v>49</v>
      </c>
      <c r="E437" s="2" t="s">
        <v>23</v>
      </c>
      <c r="G437" s="2" t="s">
        <v>24</v>
      </c>
      <c r="H437" s="2" t="s">
        <v>52</v>
      </c>
      <c r="I437" s="2">
        <v>4.0</v>
      </c>
      <c r="J437" s="2">
        <v>1.0</v>
      </c>
      <c r="K437" s="2">
        <v>4.0</v>
      </c>
      <c r="L437" s="2">
        <v>0.0</v>
      </c>
      <c r="M437" s="2">
        <v>4.0</v>
      </c>
    </row>
    <row r="438" ht="15.75" customHeight="1">
      <c r="A438" s="2">
        <v>2017.0</v>
      </c>
      <c r="B438" s="2">
        <v>8.0</v>
      </c>
      <c r="C438" s="2" t="s">
        <v>70</v>
      </c>
      <c r="D438" s="2" t="s">
        <v>86</v>
      </c>
      <c r="E438" s="2" t="s">
        <v>50</v>
      </c>
      <c r="G438" s="2" t="s">
        <v>24</v>
      </c>
      <c r="H438" s="2" t="s">
        <v>78</v>
      </c>
      <c r="I438" s="2">
        <v>8.0</v>
      </c>
      <c r="J438" s="2">
        <v>1.0</v>
      </c>
      <c r="K438" s="2">
        <v>8.0</v>
      </c>
      <c r="L438" s="2">
        <v>0.0</v>
      </c>
      <c r="M438" s="2">
        <v>8.0</v>
      </c>
    </row>
    <row r="439" ht="15.75" customHeight="1">
      <c r="A439" s="2">
        <v>2017.0</v>
      </c>
      <c r="B439" s="2">
        <v>8.0</v>
      </c>
      <c r="C439" s="2" t="s">
        <v>112</v>
      </c>
      <c r="D439" s="2" t="s">
        <v>86</v>
      </c>
      <c r="E439" s="2" t="s">
        <v>23</v>
      </c>
      <c r="G439" s="2" t="s">
        <v>101</v>
      </c>
      <c r="H439" s="2" t="s">
        <v>295</v>
      </c>
      <c r="I439" s="2">
        <v>23.0</v>
      </c>
      <c r="J439" s="2">
        <v>0.0</v>
      </c>
      <c r="K439" s="2">
        <v>23.0</v>
      </c>
      <c r="L439" s="2">
        <v>0.0</v>
      </c>
      <c r="M439" s="2">
        <v>23.0</v>
      </c>
    </row>
    <row r="440" ht="15.75" customHeight="1">
      <c r="A440" s="2">
        <v>2017.0</v>
      </c>
      <c r="B440" s="2">
        <v>8.0</v>
      </c>
      <c r="C440" s="2" t="s">
        <v>241</v>
      </c>
      <c r="D440" s="2" t="s">
        <v>31</v>
      </c>
      <c r="E440" s="2" t="s">
        <v>23</v>
      </c>
      <c r="G440" s="2" t="s">
        <v>24</v>
      </c>
      <c r="H440" s="2" t="s">
        <v>121</v>
      </c>
      <c r="I440" s="2">
        <v>14.0</v>
      </c>
      <c r="K440" s="2">
        <v>0.0</v>
      </c>
      <c r="L440" s="2">
        <v>0.0</v>
      </c>
      <c r="M440" s="2">
        <v>0.0</v>
      </c>
      <c r="Q440" s="2" t="s">
        <v>46</v>
      </c>
      <c r="R440" s="2" t="s">
        <v>121</v>
      </c>
      <c r="U440" s="2" t="s">
        <v>221</v>
      </c>
    </row>
    <row r="441" ht="15.75" customHeight="1">
      <c r="A441" s="2">
        <v>2017.0</v>
      </c>
      <c r="B441" s="2">
        <v>7.0</v>
      </c>
      <c r="C441" s="2" t="s">
        <v>170</v>
      </c>
      <c r="D441" s="2" t="s">
        <v>31</v>
      </c>
      <c r="E441" s="2" t="s">
        <v>63</v>
      </c>
      <c r="F441" s="2" t="s">
        <v>128</v>
      </c>
      <c r="G441" s="2" t="s">
        <v>24</v>
      </c>
      <c r="H441" s="2" t="s">
        <v>141</v>
      </c>
      <c r="I441" s="2">
        <v>13.0</v>
      </c>
      <c r="J441" s="2">
        <v>9.0</v>
      </c>
      <c r="K441" s="2">
        <v>13.0</v>
      </c>
      <c r="L441" s="2">
        <v>0.0</v>
      </c>
      <c r="M441" s="2">
        <v>13.0</v>
      </c>
      <c r="Q441" s="2" t="s">
        <v>46</v>
      </c>
      <c r="R441" s="2" t="s">
        <v>47</v>
      </c>
      <c r="U441" s="2" t="s">
        <v>221</v>
      </c>
    </row>
    <row r="442" ht="15.75" customHeight="1">
      <c r="A442" s="2">
        <v>2017.0</v>
      </c>
      <c r="B442" s="2">
        <v>7.0</v>
      </c>
      <c r="C442" s="2" t="s">
        <v>241</v>
      </c>
      <c r="D442" s="2" t="s">
        <v>31</v>
      </c>
      <c r="E442" s="2" t="s">
        <v>23</v>
      </c>
      <c r="G442" s="2" t="s">
        <v>24</v>
      </c>
      <c r="H442" s="2" t="s">
        <v>57</v>
      </c>
      <c r="I442" s="2">
        <v>21.0</v>
      </c>
      <c r="J442" s="2">
        <v>0.0</v>
      </c>
      <c r="K442" s="2">
        <v>21.0</v>
      </c>
      <c r="L442" s="2">
        <v>0.0</v>
      </c>
      <c r="M442" s="2">
        <v>21.0</v>
      </c>
      <c r="Q442" s="2" t="s">
        <v>35</v>
      </c>
      <c r="R442" s="2" t="s">
        <v>85</v>
      </c>
      <c r="U442" s="2" t="s">
        <v>221</v>
      </c>
    </row>
    <row r="443" ht="15.75" customHeight="1">
      <c r="A443" s="2">
        <v>2017.0</v>
      </c>
      <c r="B443" s="2">
        <v>5.0</v>
      </c>
      <c r="C443" s="2" t="s">
        <v>70</v>
      </c>
      <c r="D443" s="2" t="s">
        <v>86</v>
      </c>
      <c r="E443" s="2" t="s">
        <v>296</v>
      </c>
      <c r="F443" s="2" t="s">
        <v>297</v>
      </c>
      <c r="G443" s="2" t="s">
        <v>298</v>
      </c>
      <c r="H443" s="2" t="s">
        <v>238</v>
      </c>
      <c r="I443" s="2">
        <v>11.0</v>
      </c>
      <c r="J443" s="2">
        <v>1.0</v>
      </c>
      <c r="K443" s="2">
        <v>11.0</v>
      </c>
      <c r="L443" s="2">
        <v>0.0</v>
      </c>
      <c r="M443" s="2">
        <v>11.0</v>
      </c>
      <c r="N443" s="2" t="s">
        <v>196</v>
      </c>
      <c r="O443" s="2" t="s">
        <v>299</v>
      </c>
      <c r="P443" s="2" t="s">
        <v>91</v>
      </c>
    </row>
    <row r="444" ht="15.75" customHeight="1">
      <c r="A444" s="2">
        <v>2017.0</v>
      </c>
      <c r="B444" s="2">
        <v>7.0</v>
      </c>
      <c r="C444" s="2" t="s">
        <v>42</v>
      </c>
      <c r="D444" s="2" t="s">
        <v>22</v>
      </c>
      <c r="E444" s="2" t="s">
        <v>41</v>
      </c>
      <c r="F444" s="2" t="s">
        <v>83</v>
      </c>
      <c r="G444" s="2" t="s">
        <v>101</v>
      </c>
      <c r="I444" s="2">
        <v>8.0</v>
      </c>
      <c r="J444" s="2">
        <v>1.0</v>
      </c>
      <c r="K444" s="2">
        <v>8.0</v>
      </c>
      <c r="L444" s="2">
        <v>0.0</v>
      </c>
      <c r="M444" s="2">
        <v>8.0</v>
      </c>
      <c r="S444" s="2" t="s">
        <v>28</v>
      </c>
      <c r="T444" s="2" t="s">
        <v>300</v>
      </c>
    </row>
    <row r="445" ht="15.75" customHeight="1">
      <c r="A445" s="2">
        <v>2017.0</v>
      </c>
      <c r="B445" s="2">
        <v>7.0</v>
      </c>
      <c r="C445" s="2" t="s">
        <v>112</v>
      </c>
      <c r="D445" s="2" t="s">
        <v>31</v>
      </c>
      <c r="E445" s="2" t="s">
        <v>23</v>
      </c>
      <c r="G445" s="2" t="s">
        <v>24</v>
      </c>
      <c r="H445" s="2" t="s">
        <v>258</v>
      </c>
      <c r="I445" s="2">
        <v>6.0</v>
      </c>
      <c r="J445" s="2">
        <v>0.0</v>
      </c>
      <c r="K445" s="2">
        <v>6.0</v>
      </c>
      <c r="L445" s="2">
        <v>0.0</v>
      </c>
      <c r="M445" s="2">
        <v>6.0</v>
      </c>
      <c r="Q445" s="2" t="s">
        <v>35</v>
      </c>
      <c r="R445" s="2" t="s">
        <v>278</v>
      </c>
      <c r="U445" s="2" t="s">
        <v>221</v>
      </c>
    </row>
    <row r="446" ht="15.75" customHeight="1">
      <c r="A446" s="2">
        <v>2017.0</v>
      </c>
      <c r="B446" s="2">
        <v>5.0</v>
      </c>
      <c r="C446" s="2" t="s">
        <v>27</v>
      </c>
      <c r="D446" s="2" t="s">
        <v>43</v>
      </c>
      <c r="E446" s="2" t="s">
        <v>23</v>
      </c>
      <c r="G446" s="2" t="s">
        <v>101</v>
      </c>
      <c r="H446" s="2" t="s">
        <v>52</v>
      </c>
      <c r="I446" s="2">
        <v>5.0</v>
      </c>
      <c r="J446" s="2">
        <v>0.0</v>
      </c>
      <c r="K446" s="2">
        <v>5.0</v>
      </c>
      <c r="L446" s="2">
        <v>0.0</v>
      </c>
      <c r="M446" s="2">
        <v>5.0</v>
      </c>
    </row>
    <row r="447" ht="15.75" customHeight="1">
      <c r="A447" s="2">
        <v>2017.0</v>
      </c>
      <c r="B447" s="2">
        <v>8.0</v>
      </c>
      <c r="C447" s="2" t="s">
        <v>112</v>
      </c>
      <c r="D447" s="2" t="s">
        <v>31</v>
      </c>
      <c r="E447" s="2" t="s">
        <v>23</v>
      </c>
      <c r="G447" s="2" t="s">
        <v>24</v>
      </c>
      <c r="H447" s="2" t="s">
        <v>108</v>
      </c>
      <c r="I447" s="2">
        <v>11.0</v>
      </c>
      <c r="J447" s="2">
        <v>0.0</v>
      </c>
      <c r="K447" s="2">
        <v>11.0</v>
      </c>
      <c r="L447" s="2">
        <v>0.0</v>
      </c>
      <c r="M447" s="2">
        <v>11.0</v>
      </c>
      <c r="Q447" s="2" t="s">
        <v>46</v>
      </c>
      <c r="R447" s="2" t="s">
        <v>47</v>
      </c>
      <c r="U447" s="2" t="s">
        <v>221</v>
      </c>
    </row>
    <row r="448" ht="15.75" customHeight="1">
      <c r="A448" s="2">
        <v>2017.0</v>
      </c>
      <c r="B448" s="2">
        <v>7.0</v>
      </c>
      <c r="C448" s="2" t="s">
        <v>142</v>
      </c>
      <c r="D448" s="2" t="s">
        <v>22</v>
      </c>
      <c r="E448" s="2" t="s">
        <v>50</v>
      </c>
      <c r="G448" s="2" t="s">
        <v>101</v>
      </c>
      <c r="I448" s="2">
        <v>7.0</v>
      </c>
      <c r="J448" s="2">
        <v>0.0</v>
      </c>
      <c r="K448" s="2">
        <v>7.0</v>
      </c>
      <c r="L448" s="2">
        <v>0.0</v>
      </c>
      <c r="M448" s="2">
        <v>7.0</v>
      </c>
    </row>
    <row r="449" ht="15.75" customHeight="1">
      <c r="A449" s="2">
        <v>2017.0</v>
      </c>
      <c r="B449" s="2">
        <v>5.0</v>
      </c>
      <c r="C449" s="2" t="s">
        <v>114</v>
      </c>
      <c r="D449" s="2" t="s">
        <v>22</v>
      </c>
      <c r="E449" s="2" t="s">
        <v>41</v>
      </c>
      <c r="F449" s="2" t="s">
        <v>133</v>
      </c>
      <c r="G449" s="2" t="s">
        <v>24</v>
      </c>
      <c r="I449" s="2">
        <v>3.0</v>
      </c>
      <c r="J449" s="2">
        <v>0.0</v>
      </c>
      <c r="K449" s="2">
        <v>3.0</v>
      </c>
      <c r="L449" s="2">
        <v>0.0</v>
      </c>
      <c r="M449" s="2">
        <v>3.0</v>
      </c>
      <c r="S449" s="2" t="s">
        <v>25</v>
      </c>
    </row>
    <row r="450" ht="15.75" customHeight="1">
      <c r="A450" s="2">
        <v>2017.0</v>
      </c>
      <c r="B450" s="2">
        <v>9.0</v>
      </c>
      <c r="C450" s="2" t="s">
        <v>148</v>
      </c>
      <c r="D450" s="2" t="s">
        <v>22</v>
      </c>
      <c r="E450" s="2" t="s">
        <v>23</v>
      </c>
      <c r="G450" s="2" t="s">
        <v>24</v>
      </c>
      <c r="I450" s="2">
        <v>5.0</v>
      </c>
      <c r="J450" s="2">
        <v>0.0</v>
      </c>
      <c r="K450" s="2">
        <v>5.0</v>
      </c>
      <c r="L450" s="2">
        <v>0.0</v>
      </c>
      <c r="M450" s="2">
        <v>5.0</v>
      </c>
      <c r="S450" s="2" t="s">
        <v>25</v>
      </c>
      <c r="T450" s="2" t="s">
        <v>285</v>
      </c>
    </row>
    <row r="451" ht="15.75" customHeight="1">
      <c r="A451" s="2">
        <v>2017.0</v>
      </c>
      <c r="B451" s="2">
        <v>9.0</v>
      </c>
      <c r="C451" s="2" t="s">
        <v>241</v>
      </c>
      <c r="D451" s="2" t="s">
        <v>49</v>
      </c>
      <c r="E451" s="2" t="s">
        <v>23</v>
      </c>
      <c r="G451" s="2" t="s">
        <v>24</v>
      </c>
      <c r="H451" s="2" t="s">
        <v>52</v>
      </c>
      <c r="I451" s="2">
        <v>3.0</v>
      </c>
      <c r="J451" s="2">
        <v>0.0</v>
      </c>
      <c r="K451" s="2">
        <v>3.0</v>
      </c>
      <c r="L451" s="2">
        <v>0.0</v>
      </c>
      <c r="M451" s="2">
        <v>3.0</v>
      </c>
    </row>
    <row r="452" ht="15.75" customHeight="1">
      <c r="A452" s="2">
        <v>2017.0</v>
      </c>
      <c r="B452" s="2">
        <v>12.0</v>
      </c>
      <c r="C452" s="2" t="s">
        <v>30</v>
      </c>
      <c r="D452" s="2" t="s">
        <v>49</v>
      </c>
      <c r="E452" s="2" t="s">
        <v>23</v>
      </c>
      <c r="G452" s="2" t="s">
        <v>24</v>
      </c>
      <c r="H452" s="2" t="s">
        <v>52</v>
      </c>
      <c r="I452" s="2">
        <v>4.0</v>
      </c>
      <c r="J452" s="2">
        <v>0.0</v>
      </c>
      <c r="K452" s="2">
        <v>4.0</v>
      </c>
      <c r="L452" s="2">
        <v>0.0</v>
      </c>
      <c r="M452" s="2">
        <v>4.0</v>
      </c>
    </row>
    <row r="453" ht="15.75" customHeight="1">
      <c r="A453" s="2">
        <v>2017.0</v>
      </c>
      <c r="B453" s="2">
        <v>10.0</v>
      </c>
      <c r="C453" s="2" t="s">
        <v>72</v>
      </c>
      <c r="D453" s="2" t="s">
        <v>22</v>
      </c>
      <c r="E453" s="2" t="s">
        <v>50</v>
      </c>
      <c r="G453" s="2" t="s">
        <v>24</v>
      </c>
      <c r="I453" s="2">
        <v>3.0</v>
      </c>
      <c r="J453" s="2">
        <v>0.0</v>
      </c>
      <c r="K453" s="2">
        <v>3.0</v>
      </c>
      <c r="L453" s="2">
        <v>0.0</v>
      </c>
      <c r="M453" s="2">
        <v>3.0</v>
      </c>
      <c r="S453" s="2" t="s">
        <v>25</v>
      </c>
      <c r="T453" s="2" t="s">
        <v>246</v>
      </c>
    </row>
    <row r="454" ht="15.75" customHeight="1">
      <c r="A454" s="2">
        <v>2017.0</v>
      </c>
      <c r="B454" s="2">
        <v>9.0</v>
      </c>
      <c r="C454" s="2" t="s">
        <v>38</v>
      </c>
      <c r="D454" s="2" t="s">
        <v>49</v>
      </c>
      <c r="E454" s="2" t="s">
        <v>23</v>
      </c>
      <c r="G454" s="2" t="s">
        <v>24</v>
      </c>
      <c r="H454" s="2" t="s">
        <v>52</v>
      </c>
      <c r="I454" s="2">
        <v>3.0</v>
      </c>
      <c r="J454" s="2">
        <v>0.0</v>
      </c>
      <c r="K454" s="2">
        <v>3.0</v>
      </c>
      <c r="L454" s="2">
        <v>0.0</v>
      </c>
      <c r="M454" s="2">
        <v>3.0</v>
      </c>
    </row>
    <row r="455" ht="15.75" customHeight="1">
      <c r="A455" s="2">
        <v>2017.0</v>
      </c>
      <c r="B455" s="2">
        <v>12.0</v>
      </c>
      <c r="C455" s="2" t="s">
        <v>241</v>
      </c>
      <c r="D455" s="2" t="s">
        <v>43</v>
      </c>
      <c r="E455" s="2" t="s">
        <v>23</v>
      </c>
      <c r="G455" s="2" t="s">
        <v>24</v>
      </c>
      <c r="H455" s="2" t="s">
        <v>121</v>
      </c>
      <c r="I455" s="2">
        <v>13.0</v>
      </c>
      <c r="J455" s="2">
        <v>1.0</v>
      </c>
      <c r="K455" s="2">
        <v>1.0</v>
      </c>
      <c r="L455" s="2">
        <v>0.0</v>
      </c>
      <c r="M455" s="2">
        <v>0.0</v>
      </c>
    </row>
    <row r="456" ht="15.75" customHeight="1">
      <c r="A456" s="2">
        <v>2016.0</v>
      </c>
      <c r="B456" s="2">
        <v>7.0</v>
      </c>
      <c r="C456" s="2" t="s">
        <v>79</v>
      </c>
      <c r="D456" s="2" t="s">
        <v>31</v>
      </c>
      <c r="E456" s="2" t="s">
        <v>23</v>
      </c>
      <c r="G456" s="2" t="s">
        <v>24</v>
      </c>
      <c r="H456" s="2" t="s">
        <v>57</v>
      </c>
      <c r="I456" s="2">
        <v>23.0</v>
      </c>
      <c r="J456" s="2">
        <v>1.0</v>
      </c>
      <c r="K456" s="2">
        <v>1.0</v>
      </c>
      <c r="L456" s="2">
        <v>0.0</v>
      </c>
      <c r="M456" s="2">
        <v>0.0</v>
      </c>
      <c r="Q456" s="2" t="s">
        <v>46</v>
      </c>
      <c r="R456" s="2" t="s">
        <v>58</v>
      </c>
      <c r="U456" s="2" t="s">
        <v>221</v>
      </c>
    </row>
    <row r="457" ht="15.75" customHeight="1">
      <c r="A457" s="2">
        <v>2017.0</v>
      </c>
      <c r="B457" s="2">
        <v>6.0</v>
      </c>
      <c r="C457" s="2" t="s">
        <v>241</v>
      </c>
      <c r="D457" s="2" t="s">
        <v>31</v>
      </c>
      <c r="E457" s="2" t="s">
        <v>23</v>
      </c>
      <c r="G457" s="2" t="s">
        <v>24</v>
      </c>
      <c r="H457" s="2" t="s">
        <v>65</v>
      </c>
      <c r="I457" s="2">
        <v>16.0</v>
      </c>
      <c r="J457" s="2">
        <v>0.0</v>
      </c>
      <c r="K457" s="2">
        <v>16.0</v>
      </c>
      <c r="L457" s="2">
        <v>0.0</v>
      </c>
      <c r="M457" s="2">
        <v>16.0</v>
      </c>
      <c r="Q457" s="2" t="s">
        <v>46</v>
      </c>
      <c r="R457" s="2" t="s">
        <v>47</v>
      </c>
      <c r="U457" s="2" t="s">
        <v>221</v>
      </c>
    </row>
    <row r="458" ht="15.75" customHeight="1">
      <c r="A458" s="2">
        <v>2013.0</v>
      </c>
      <c r="B458" s="2">
        <v>6.0</v>
      </c>
      <c r="C458" s="2" t="s">
        <v>93</v>
      </c>
      <c r="D458" s="2" t="s">
        <v>31</v>
      </c>
      <c r="E458" s="2" t="s">
        <v>23</v>
      </c>
      <c r="G458" s="2" t="s">
        <v>24</v>
      </c>
      <c r="H458" s="2" t="s">
        <v>301</v>
      </c>
      <c r="I458" s="2">
        <v>121.0</v>
      </c>
      <c r="J458" s="2">
        <v>2.0</v>
      </c>
      <c r="K458" s="2">
        <v>121.0</v>
      </c>
      <c r="L458" s="2">
        <v>0.0</v>
      </c>
      <c r="M458" s="2">
        <v>121.0</v>
      </c>
      <c r="Q458" s="2" t="s">
        <v>256</v>
      </c>
      <c r="R458" s="2" t="s">
        <v>302</v>
      </c>
      <c r="U458" s="2" t="s">
        <v>221</v>
      </c>
    </row>
    <row r="459" ht="15.75" customHeight="1">
      <c r="A459" s="2">
        <v>2013.0</v>
      </c>
      <c r="B459" s="2">
        <v>10.0</v>
      </c>
      <c r="C459" s="2" t="s">
        <v>70</v>
      </c>
      <c r="D459" s="2" t="s">
        <v>22</v>
      </c>
      <c r="E459" s="2" t="s">
        <v>50</v>
      </c>
      <c r="G459" s="2" t="s">
        <v>101</v>
      </c>
      <c r="I459" s="2">
        <v>5.0</v>
      </c>
      <c r="J459" s="2">
        <v>0.0</v>
      </c>
      <c r="K459" s="2">
        <v>5.0</v>
      </c>
      <c r="L459" s="2">
        <v>0.0</v>
      </c>
      <c r="M459" s="2">
        <v>5.0</v>
      </c>
      <c r="S459" s="2" t="s">
        <v>25</v>
      </c>
      <c r="T459" s="2" t="s">
        <v>246</v>
      </c>
    </row>
    <row r="460" ht="15.75" customHeight="1">
      <c r="A460" s="2">
        <v>2017.0</v>
      </c>
      <c r="B460" s="2">
        <v>3.0</v>
      </c>
      <c r="C460" s="2" t="s">
        <v>54</v>
      </c>
      <c r="D460" s="2" t="s">
        <v>22</v>
      </c>
      <c r="E460" s="2" t="s">
        <v>41</v>
      </c>
      <c r="F460" s="2" t="s">
        <v>133</v>
      </c>
      <c r="G460" s="2" t="s">
        <v>24</v>
      </c>
      <c r="I460" s="2">
        <v>3.0</v>
      </c>
      <c r="J460" s="2">
        <v>0.0</v>
      </c>
      <c r="K460" s="2">
        <v>3.0</v>
      </c>
      <c r="L460" s="2">
        <v>0.0</v>
      </c>
      <c r="M460" s="2">
        <v>3.0</v>
      </c>
      <c r="S460" s="2" t="s">
        <v>25</v>
      </c>
    </row>
    <row r="461" ht="15.75" customHeight="1">
      <c r="A461" s="2">
        <v>2014.0</v>
      </c>
      <c r="B461" s="2">
        <v>11.0</v>
      </c>
      <c r="C461" s="2" t="s">
        <v>102</v>
      </c>
      <c r="D461" s="2" t="s">
        <v>22</v>
      </c>
      <c r="E461" s="2" t="s">
        <v>23</v>
      </c>
      <c r="G461" s="2" t="s">
        <v>24</v>
      </c>
      <c r="I461" s="2">
        <v>2.0</v>
      </c>
      <c r="J461" s="2">
        <v>0.0</v>
      </c>
      <c r="K461" s="2">
        <v>2.0</v>
      </c>
      <c r="L461" s="2">
        <v>0.0</v>
      </c>
      <c r="M461" s="2">
        <v>2.0</v>
      </c>
      <c r="S461" s="2" t="s">
        <v>25</v>
      </c>
      <c r="T461" s="2" t="s">
        <v>303</v>
      </c>
    </row>
    <row r="462" ht="15.75" customHeight="1">
      <c r="A462" s="2">
        <v>2017.0</v>
      </c>
      <c r="B462" s="2">
        <v>11.0</v>
      </c>
      <c r="C462" s="2" t="s">
        <v>102</v>
      </c>
      <c r="D462" s="2" t="s">
        <v>22</v>
      </c>
      <c r="E462" s="2" t="s">
        <v>23</v>
      </c>
      <c r="G462" s="2" t="s">
        <v>24</v>
      </c>
      <c r="I462" s="2">
        <v>11.0</v>
      </c>
      <c r="J462" s="2">
        <v>0.0</v>
      </c>
      <c r="K462" s="2">
        <v>10.0</v>
      </c>
      <c r="L462" s="2">
        <v>0.0</v>
      </c>
      <c r="M462" s="2">
        <v>10.0</v>
      </c>
      <c r="S462" s="2" t="s">
        <v>25</v>
      </c>
      <c r="T462" s="2" t="s">
        <v>304</v>
      </c>
    </row>
    <row r="463" ht="15.75" customHeight="1">
      <c r="A463" s="2">
        <v>2017.0</v>
      </c>
      <c r="B463" s="2">
        <v>10.0</v>
      </c>
      <c r="C463" s="2" t="s">
        <v>206</v>
      </c>
      <c r="D463" s="2" t="s">
        <v>49</v>
      </c>
      <c r="E463" s="2" t="s">
        <v>50</v>
      </c>
      <c r="G463" s="2" t="s">
        <v>101</v>
      </c>
      <c r="I463" s="2">
        <v>2.0</v>
      </c>
    </row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U$463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8.14"/>
    <col customWidth="1" min="2" max="2" width="96.43"/>
    <col customWidth="1" min="3" max="26" width="8.71"/>
  </cols>
  <sheetData>
    <row r="1">
      <c r="A1" s="3" t="s">
        <v>305</v>
      </c>
      <c r="B1" s="4"/>
      <c r="C1" s="4"/>
      <c r="D1" s="4"/>
      <c r="E1" s="4"/>
    </row>
    <row r="3">
      <c r="A3" s="5" t="s">
        <v>306</v>
      </c>
      <c r="B3" s="5" t="s">
        <v>307</v>
      </c>
    </row>
    <row r="4">
      <c r="A4" s="6" t="s">
        <v>0</v>
      </c>
      <c r="B4" s="6" t="s">
        <v>308</v>
      </c>
    </row>
    <row r="5">
      <c r="A5" s="6" t="s">
        <v>1</v>
      </c>
      <c r="B5" s="6" t="s">
        <v>309</v>
      </c>
    </row>
    <row r="6">
      <c r="A6" s="6" t="s">
        <v>2</v>
      </c>
      <c r="B6" s="6" t="s">
        <v>309</v>
      </c>
    </row>
    <row r="7">
      <c r="A7" s="6" t="s">
        <v>3</v>
      </c>
      <c r="B7" s="7" t="s">
        <v>310</v>
      </c>
    </row>
    <row r="8">
      <c r="A8" s="6" t="s">
        <v>4</v>
      </c>
      <c r="B8" s="6" t="s">
        <v>311</v>
      </c>
    </row>
    <row r="9">
      <c r="A9" s="6" t="s">
        <v>5</v>
      </c>
      <c r="B9" s="6" t="s">
        <v>312</v>
      </c>
    </row>
    <row r="10">
      <c r="A10" s="6" t="s">
        <v>6</v>
      </c>
      <c r="B10" s="6" t="s">
        <v>313</v>
      </c>
    </row>
    <row r="11">
      <c r="A11" s="6" t="s">
        <v>7</v>
      </c>
      <c r="B11" s="6" t="s">
        <v>314</v>
      </c>
    </row>
    <row r="12">
      <c r="A12" s="6" t="s">
        <v>8</v>
      </c>
      <c r="B12" s="6" t="s">
        <v>315</v>
      </c>
    </row>
    <row r="13">
      <c r="A13" s="6" t="s">
        <v>9</v>
      </c>
      <c r="B13" s="6" t="s">
        <v>316</v>
      </c>
    </row>
    <row r="14">
      <c r="A14" s="6" t="s">
        <v>10</v>
      </c>
      <c r="B14" s="6" t="s">
        <v>317</v>
      </c>
    </row>
    <row r="15">
      <c r="A15" s="6" t="s">
        <v>11</v>
      </c>
      <c r="B15" s="6" t="s">
        <v>318</v>
      </c>
    </row>
    <row r="16">
      <c r="A16" s="6" t="s">
        <v>12</v>
      </c>
      <c r="B16" s="6" t="s">
        <v>319</v>
      </c>
    </row>
    <row r="17">
      <c r="A17" s="6" t="s">
        <v>13</v>
      </c>
      <c r="B17" s="6" t="s">
        <v>320</v>
      </c>
    </row>
    <row r="18">
      <c r="A18" s="6" t="s">
        <v>14</v>
      </c>
      <c r="B18" s="6" t="s">
        <v>321</v>
      </c>
    </row>
    <row r="19" ht="15.75" customHeight="1">
      <c r="A19" s="6" t="s">
        <v>15</v>
      </c>
      <c r="B19" s="6" t="s">
        <v>322</v>
      </c>
    </row>
    <row r="20" ht="15.75" customHeight="1">
      <c r="A20" s="6" t="s">
        <v>16</v>
      </c>
      <c r="B20" s="6" t="s">
        <v>323</v>
      </c>
    </row>
    <row r="21" ht="15.75" customHeight="1">
      <c r="A21" s="6" t="s">
        <v>17</v>
      </c>
      <c r="B21" s="6" t="s">
        <v>324</v>
      </c>
    </row>
    <row r="22" ht="15.75" customHeight="1">
      <c r="A22" s="6" t="s">
        <v>18</v>
      </c>
      <c r="B22" s="6" t="s">
        <v>325</v>
      </c>
    </row>
    <row r="23" ht="15.75" customHeight="1">
      <c r="A23" s="6" t="s">
        <v>19</v>
      </c>
      <c r="B23" s="6" t="s">
        <v>326</v>
      </c>
    </row>
    <row r="24" ht="15.75" customHeight="1">
      <c r="A24" s="6" t="s">
        <v>20</v>
      </c>
      <c r="B24" s="6" t="s">
        <v>327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45.43"/>
    <col customWidth="1" min="4" max="4" width="24.71"/>
  </cols>
  <sheetData>
    <row r="1">
      <c r="A1" s="8" t="s">
        <v>328</v>
      </c>
      <c r="B1" s="8" t="s">
        <v>329</v>
      </c>
      <c r="C1" s="8" t="s">
        <v>330</v>
      </c>
    </row>
    <row r="2">
      <c r="A2" s="9" t="s">
        <v>331</v>
      </c>
      <c r="B2" s="2" t="s">
        <v>332</v>
      </c>
      <c r="C2" s="10" t="s">
        <v>1</v>
      </c>
      <c r="D2" s="10" t="s">
        <v>333</v>
      </c>
    </row>
    <row r="3">
      <c r="C3" s="10" t="s">
        <v>334</v>
      </c>
      <c r="D3" s="10">
        <f>countif('Outbreak Data'!B:B, 1)</f>
        <v>12</v>
      </c>
    </row>
    <row r="4">
      <c r="C4" s="10" t="s">
        <v>335</v>
      </c>
      <c r="D4" s="10">
        <f>countif('Outbreak Data'!B:B, 2)</f>
        <v>10</v>
      </c>
    </row>
    <row r="5">
      <c r="C5" s="10" t="s">
        <v>336</v>
      </c>
      <c r="D5" s="10">
        <f>countif('Outbreak Data'!B:B, 3)</f>
        <v>28</v>
      </c>
    </row>
    <row r="6">
      <c r="C6" s="10" t="s">
        <v>337</v>
      </c>
      <c r="D6" s="10">
        <f>countif('Outbreak Data'!B:B, 4)</f>
        <v>23</v>
      </c>
    </row>
    <row r="7">
      <c r="C7" s="10" t="s">
        <v>338</v>
      </c>
      <c r="D7" s="10">
        <f>countif('Outbreak Data'!B:B, 5)</f>
        <v>21</v>
      </c>
    </row>
    <row r="8">
      <c r="C8" s="10" t="s">
        <v>339</v>
      </c>
      <c r="D8" s="10">
        <f>countif('Outbreak Data'!B:B, 6)</f>
        <v>41</v>
      </c>
    </row>
    <row r="9">
      <c r="C9" s="10" t="s">
        <v>340</v>
      </c>
      <c r="D9" s="10">
        <f>countif('Outbreak Data'!B:B, 7)</f>
        <v>108</v>
      </c>
    </row>
    <row r="10">
      <c r="C10" s="10" t="s">
        <v>341</v>
      </c>
      <c r="D10" s="10">
        <f>countif('Outbreak Data'!B:B, 8)</f>
        <v>110</v>
      </c>
    </row>
    <row r="11">
      <c r="C11" s="10" t="s">
        <v>342</v>
      </c>
      <c r="D11" s="10">
        <f>countif('Outbreak Data'!B:B, 9)</f>
        <v>52</v>
      </c>
    </row>
    <row r="12">
      <c r="C12" s="10" t="s">
        <v>343</v>
      </c>
      <c r="D12" s="10">
        <f>countif('Outbreak Data'!B:B, 10)</f>
        <v>30</v>
      </c>
    </row>
    <row r="13">
      <c r="C13" s="10" t="s">
        <v>344</v>
      </c>
      <c r="D13" s="10">
        <f>countif('Outbreak Data'!B:B, 11)</f>
        <v>15</v>
      </c>
    </row>
    <row r="14">
      <c r="A14" s="11"/>
      <c r="B14" s="11"/>
      <c r="C14" s="12" t="s">
        <v>345</v>
      </c>
      <c r="D14" s="10">
        <f>countif('Outbreak Data'!B:B, 12)</f>
        <v>12</v>
      </c>
    </row>
    <row r="16">
      <c r="A16" s="9" t="s">
        <v>346</v>
      </c>
      <c r="B16" s="2" t="s">
        <v>347</v>
      </c>
      <c r="C16" s="10" t="s">
        <v>1</v>
      </c>
      <c r="D16" s="10" t="s">
        <v>348</v>
      </c>
    </row>
    <row r="17">
      <c r="C17" s="10" t="s">
        <v>334</v>
      </c>
      <c r="D17" s="10">
        <f>AVERAGEIF('Outbreak Data'!B:B,1,'Outbreak Data'!I:I)</f>
        <v>14.75</v>
      </c>
    </row>
    <row r="18">
      <c r="C18" s="10" t="s">
        <v>335</v>
      </c>
      <c r="D18" s="10">
        <f>AVERAGEIF('Outbreak Data'!B:B,2,'Outbreak Data'!I:I)</f>
        <v>9.7</v>
      </c>
    </row>
    <row r="19">
      <c r="C19" s="10" t="s">
        <v>336</v>
      </c>
      <c r="D19" s="10">
        <f>AVERAGEIF('Outbreak Data'!B:B,3,'Outbreak Data'!I:I)</f>
        <v>12.71428571</v>
      </c>
    </row>
    <row r="20">
      <c r="C20" s="10" t="s">
        <v>337</v>
      </c>
      <c r="D20" s="10">
        <f>AVERAGEIF('Outbreak Data'!B:B,4,'Outbreak Data'!I:I)</f>
        <v>16.30434783</v>
      </c>
    </row>
    <row r="21">
      <c r="C21" s="10" t="s">
        <v>338</v>
      </c>
      <c r="D21" s="10">
        <f>AVERAGEIF('Outbreak Data'!B:B,5,'Outbreak Data'!I:I)</f>
        <v>15.38095238</v>
      </c>
    </row>
    <row r="22">
      <c r="C22" s="10" t="s">
        <v>339</v>
      </c>
      <c r="D22" s="10">
        <f>AVERAGEIF('Outbreak Data'!B:B,6,'Outbreak Data'!I:I)</f>
        <v>26.41463415</v>
      </c>
    </row>
    <row r="23">
      <c r="C23" s="10" t="s">
        <v>340</v>
      </c>
      <c r="D23" s="10">
        <f>AVERAGEIF('Outbreak Data'!B:B,7,'Outbreak Data'!I:I)</f>
        <v>26.37037037</v>
      </c>
    </row>
    <row r="24">
      <c r="C24" s="10" t="s">
        <v>341</v>
      </c>
      <c r="D24" s="10">
        <f>AVERAGEIF('Outbreak Data'!B:B,8,'Outbreak Data'!I:I)</f>
        <v>11.43636364</v>
      </c>
    </row>
    <row r="25">
      <c r="C25" s="10" t="s">
        <v>342</v>
      </c>
      <c r="D25" s="10">
        <f>AVERAGEIF('Outbreak Data'!B:B,9,'Outbreak Data'!I:I)</f>
        <v>17</v>
      </c>
    </row>
    <row r="26">
      <c r="C26" s="10" t="s">
        <v>343</v>
      </c>
      <c r="D26" s="10">
        <f>AVERAGEIF('Outbreak Data'!B:B,10,'Outbreak Data'!I:I)</f>
        <v>13.4</v>
      </c>
    </row>
    <row r="27">
      <c r="C27" s="10" t="s">
        <v>344</v>
      </c>
      <c r="D27" s="10">
        <f>AVERAGEIF('Outbreak Data'!B:B,11,'Outbreak Data'!I:I)</f>
        <v>5.133333333</v>
      </c>
    </row>
    <row r="28">
      <c r="A28" s="11"/>
      <c r="B28" s="11"/>
      <c r="C28" s="10" t="s">
        <v>345</v>
      </c>
      <c r="D28" s="10">
        <f>AVERAGEIF('Outbreak Data'!B:B,12,'Outbreak Data'!I:I)</f>
        <v>14.58333333</v>
      </c>
    </row>
    <row r="30">
      <c r="A30" s="9" t="s">
        <v>349</v>
      </c>
      <c r="B30" s="2" t="s">
        <v>350</v>
      </c>
      <c r="C30" s="10" t="s">
        <v>1</v>
      </c>
      <c r="D30" s="10" t="s">
        <v>351</v>
      </c>
    </row>
    <row r="31">
      <c r="C31" s="10" t="s">
        <v>334</v>
      </c>
      <c r="D31" s="10">
        <f>SUMIF('Outbreak Data'!B:B,1,'Outbreak Data'!I:I)</f>
        <v>177</v>
      </c>
    </row>
    <row r="32">
      <c r="C32" s="10" t="s">
        <v>335</v>
      </c>
      <c r="D32" s="10">
        <f>SUMIF('Outbreak Data'!B:B,2,'Outbreak Data'!I:I)</f>
        <v>97</v>
      </c>
    </row>
    <row r="33">
      <c r="C33" s="10" t="s">
        <v>336</v>
      </c>
      <c r="D33" s="10">
        <f>SUMIF('Outbreak Data'!B:B,3,'Outbreak Data'!I:I)</f>
        <v>356</v>
      </c>
    </row>
    <row r="34">
      <c r="C34" s="10" t="s">
        <v>337</v>
      </c>
      <c r="D34" s="10">
        <f>SUMIF('Outbreak Data'!B:B,4,'Outbreak Data'!I:I)</f>
        <v>375</v>
      </c>
    </row>
    <row r="35">
      <c r="C35" s="10" t="s">
        <v>338</v>
      </c>
      <c r="D35" s="10">
        <f>SUMIF('Outbreak Data'!B:B,5,'Outbreak Data'!I:I)</f>
        <v>323</v>
      </c>
    </row>
    <row r="36">
      <c r="C36" s="10" t="s">
        <v>339</v>
      </c>
      <c r="D36" s="10">
        <f>SUMIF('Outbreak Data'!B:B,6,'Outbreak Data'!I:I)</f>
        <v>1083</v>
      </c>
    </row>
    <row r="37">
      <c r="C37" s="10" t="s">
        <v>340</v>
      </c>
      <c r="D37" s="10">
        <f>SUMIF('Outbreak Data'!B:B,7,'Outbreak Data'!I:I)</f>
        <v>2848</v>
      </c>
    </row>
    <row r="38">
      <c r="C38" s="10" t="s">
        <v>341</v>
      </c>
      <c r="D38" s="10">
        <f>SUMIF('Outbreak Data'!B:B,8,'Outbreak Data'!I:I)</f>
        <v>1258</v>
      </c>
    </row>
    <row r="39">
      <c r="C39" s="10" t="s">
        <v>342</v>
      </c>
      <c r="D39" s="10">
        <f>SUMIF('Outbreak Data'!B:B,9,'Outbreak Data'!I:I)</f>
        <v>884</v>
      </c>
    </row>
    <row r="40">
      <c r="C40" s="10" t="s">
        <v>343</v>
      </c>
      <c r="D40" s="10">
        <f>SUMIF('Outbreak Data'!B:B,10,'Outbreak Data'!I:I)</f>
        <v>402</v>
      </c>
    </row>
    <row r="41">
      <c r="C41" s="10" t="s">
        <v>344</v>
      </c>
      <c r="D41" s="10">
        <f>SUMIF('Outbreak Data'!B:B,11,'Outbreak Data'!I:I)</f>
        <v>77</v>
      </c>
    </row>
    <row r="42">
      <c r="A42" s="11"/>
      <c r="B42" s="11"/>
      <c r="C42" s="10" t="s">
        <v>345</v>
      </c>
      <c r="D42" s="10">
        <f>SUMIF('Outbreak Data'!B:B,12,'Outbreak Data'!I:I)</f>
        <v>175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8.57"/>
  </cols>
  <sheetData>
    <row r="1">
      <c r="A1" s="13" t="s">
        <v>328</v>
      </c>
    </row>
    <row r="2">
      <c r="A2" s="14" t="s">
        <v>331</v>
      </c>
    </row>
    <row r="3">
      <c r="A3" s="15"/>
    </row>
    <row r="4">
      <c r="A4" s="15"/>
    </row>
    <row r="5">
      <c r="A5" s="15"/>
    </row>
    <row r="6">
      <c r="A6" s="15"/>
    </row>
    <row r="7">
      <c r="A7" s="15"/>
    </row>
    <row r="8">
      <c r="A8" s="15"/>
    </row>
    <row r="9">
      <c r="A9" s="15"/>
    </row>
    <row r="10">
      <c r="A10" s="15"/>
    </row>
    <row r="11">
      <c r="A11" s="15"/>
    </row>
    <row r="12">
      <c r="A12" s="15"/>
    </row>
    <row r="13">
      <c r="A13" s="15"/>
    </row>
    <row r="14">
      <c r="A14" s="15"/>
    </row>
    <row r="15">
      <c r="A15" s="15"/>
    </row>
    <row r="16">
      <c r="A16" s="14" t="s">
        <v>346</v>
      </c>
    </row>
    <row r="17">
      <c r="A17" s="15"/>
    </row>
    <row r="18">
      <c r="A18" s="15"/>
    </row>
    <row r="19">
      <c r="A19" s="15"/>
    </row>
    <row r="20">
      <c r="A20" s="15"/>
    </row>
    <row r="21">
      <c r="A21" s="15"/>
    </row>
    <row r="22">
      <c r="A22" s="15"/>
    </row>
    <row r="23">
      <c r="A23" s="15"/>
    </row>
    <row r="24">
      <c r="A24" s="15"/>
    </row>
    <row r="25">
      <c r="A25" s="15"/>
    </row>
    <row r="26">
      <c r="A26" s="15"/>
    </row>
    <row r="27">
      <c r="A27" s="15"/>
    </row>
    <row r="28">
      <c r="A28" s="15"/>
    </row>
    <row r="29">
      <c r="A29" s="15"/>
    </row>
    <row r="30">
      <c r="A30" s="15"/>
    </row>
    <row r="31">
      <c r="A31" s="14" t="s">
        <v>349</v>
      </c>
    </row>
    <row r="32">
      <c r="A32" s="15"/>
    </row>
    <row r="33">
      <c r="A33" s="15"/>
    </row>
    <row r="34">
      <c r="A34" s="15"/>
    </row>
    <row r="35">
      <c r="A35" s="15"/>
    </row>
    <row r="36">
      <c r="A36" s="15"/>
    </row>
    <row r="37">
      <c r="A37" s="15"/>
    </row>
    <row r="38">
      <c r="A38" s="15"/>
    </row>
    <row r="39">
      <c r="A39" s="15"/>
    </row>
    <row r="40">
      <c r="A40" s="15"/>
    </row>
    <row r="41">
      <c r="A41" s="15"/>
    </row>
    <row r="42">
      <c r="A42" s="15"/>
    </row>
    <row r="43">
      <c r="A43" s="15"/>
    </row>
    <row r="44"/>
  </sheetData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71"/>
    <col customWidth="1" min="2" max="2" width="20.14"/>
    <col customWidth="1" min="3" max="6" width="10.0"/>
    <col customWidth="1" min="7" max="26" width="8.71"/>
  </cols>
  <sheetData>
    <row r="1">
      <c r="A1" s="1" t="s">
        <v>356</v>
      </c>
      <c r="B1" s="1" t="s">
        <v>357</v>
      </c>
    </row>
    <row r="2">
      <c r="A2" s="2" t="s">
        <v>3</v>
      </c>
      <c r="B2" s="2" t="s">
        <v>358</v>
      </c>
    </row>
    <row r="3">
      <c r="A3" s="2" t="s">
        <v>0</v>
      </c>
      <c r="B3" s="2" t="s">
        <v>359</v>
      </c>
    </row>
    <row r="4">
      <c r="A4" s="2" t="s">
        <v>2</v>
      </c>
      <c r="B4" s="2" t="s">
        <v>360</v>
      </c>
    </row>
    <row r="5">
      <c r="A5" s="2" t="s">
        <v>361</v>
      </c>
      <c r="B5" s="2" t="s">
        <v>362</v>
      </c>
    </row>
    <row r="6">
      <c r="A6" s="2" t="s">
        <v>4</v>
      </c>
      <c r="B6" s="2" t="s">
        <v>50</v>
      </c>
    </row>
    <row r="7">
      <c r="A7" s="2" t="s">
        <v>7</v>
      </c>
      <c r="B7" s="2" t="s">
        <v>363</v>
      </c>
    </row>
    <row r="8">
      <c r="A8" s="2" t="s">
        <v>364</v>
      </c>
      <c r="B8" s="2" t="s">
        <v>365</v>
      </c>
    </row>
    <row r="9">
      <c r="A9" s="2" t="s">
        <v>16</v>
      </c>
      <c r="B9" s="2" t="s">
        <v>366</v>
      </c>
    </row>
    <row r="10">
      <c r="A10" s="2" t="s">
        <v>17</v>
      </c>
      <c r="B10" s="2" t="s">
        <v>367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B$10"/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57"/>
    <col customWidth="1" min="2" max="6" width="10.0"/>
    <col customWidth="1" min="7" max="26" width="8.71"/>
  </cols>
  <sheetData>
    <row r="1">
      <c r="A1" s="1" t="s">
        <v>368</v>
      </c>
    </row>
    <row r="2">
      <c r="A2" s="16">
        <v>43444.3670301736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A$2"/>
  <printOptions/>
  <pageMargins bottom="0.75" footer="0.0" header="0.0" left="0.7" right="0.7" top="0.75"/>
  <pageSetup orientation="landscape"/>
  <drawing r:id="rId1"/>
</worksheet>
</file>